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RTAGE\COMM\SITE DRUPAL\DPM-RH\Nathalie Cuerel\"/>
    </mc:Choice>
  </mc:AlternateContent>
  <bookViews>
    <workbookView xWindow="0" yWindow="0" windowWidth="23040" windowHeight="8616" tabRatio="825" activeTab="1"/>
  </bookViews>
  <sheets>
    <sheet name="SMA à compter du 01-01-19" sheetId="9" r:id="rId1"/>
    <sheet name="SMA à compter du 01-01-20" sheetId="10" r:id="rId2"/>
    <sheet name="Evo montant forfaitaire" sheetId="6" r:id="rId3"/>
    <sheet name="Evo montant forfait" sheetId="7" r:id="rId4"/>
    <sheet name="Evo SMIC" sheetId="8" r:id="rId5"/>
  </sheets>
  <calcPr calcId="162913"/>
  <customWorkbookViews>
    <customWorkbookView name="Kamelia Benyoucef - Affichage personnalisé" guid="{E052A898-6677-4149-825B-720387725574}" mergeInterval="0" personalView="1" maximized="1" xWindow="-9" yWindow="-9" windowWidth="1698" windowHeight="1020" tabRatio="825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6" l="1"/>
  <c r="G24" i="10"/>
  <c r="G25" i="10"/>
  <c r="F20" i="10"/>
  <c r="G23" i="10"/>
  <c r="G22" i="10"/>
  <c r="E22" i="10"/>
  <c r="B22" i="10"/>
  <c r="F21" i="10"/>
  <c r="C21" i="10"/>
  <c r="D21" i="10" s="1"/>
  <c r="D20" i="10"/>
  <c r="C20" i="10"/>
  <c r="F19" i="10"/>
  <c r="C19" i="10"/>
  <c r="D19" i="10" s="1"/>
  <c r="F18" i="10"/>
  <c r="D18" i="10"/>
  <c r="C18" i="10"/>
  <c r="F17" i="10"/>
  <c r="C17" i="10"/>
  <c r="D17" i="10" s="1"/>
  <c r="F16" i="10"/>
  <c r="C16" i="10"/>
  <c r="D16" i="10" s="1"/>
  <c r="F15" i="10"/>
  <c r="C15" i="10"/>
  <c r="D15" i="10" s="1"/>
  <c r="F14" i="10"/>
  <c r="C14" i="10"/>
  <c r="D14" i="10" s="1"/>
  <c r="F13" i="10"/>
  <c r="C13" i="10"/>
  <c r="D13" i="10" s="1"/>
  <c r="F12" i="10"/>
  <c r="C12" i="10"/>
  <c r="D12" i="10" s="1"/>
  <c r="F11" i="10"/>
  <c r="C11" i="10"/>
  <c r="D11" i="10" s="1"/>
  <c r="F10" i="10"/>
  <c r="C10" i="10"/>
  <c r="C22" i="10" s="1"/>
  <c r="F22" i="10" l="1"/>
  <c r="D10" i="10"/>
  <c r="D22" i="10" s="1"/>
  <c r="E27" i="10" s="1"/>
  <c r="G24" i="9"/>
  <c r="F20" i="9" s="1"/>
  <c r="G25" i="9"/>
  <c r="G23" i="9"/>
  <c r="D18" i="9" s="1"/>
  <c r="G22" i="9"/>
  <c r="E22" i="9"/>
  <c r="B22" i="9"/>
  <c r="D21" i="9"/>
  <c r="C21" i="9"/>
  <c r="C20" i="9"/>
  <c r="D20" i="9" s="1"/>
  <c r="F19" i="9"/>
  <c r="C19" i="9"/>
  <c r="D19" i="9" s="1"/>
  <c r="C18" i="9"/>
  <c r="F17" i="9"/>
  <c r="D17" i="9"/>
  <c r="C17" i="9"/>
  <c r="C16" i="9"/>
  <c r="D16" i="9" s="1"/>
  <c r="F15" i="9"/>
  <c r="C15" i="9"/>
  <c r="D15" i="9" s="1"/>
  <c r="C14" i="9"/>
  <c r="F13" i="9"/>
  <c r="C13" i="9"/>
  <c r="D13" i="9" s="1"/>
  <c r="F12" i="9"/>
  <c r="C12" i="9"/>
  <c r="D12" i="9" s="1"/>
  <c r="C11" i="9"/>
  <c r="F10" i="9"/>
  <c r="C10" i="9"/>
  <c r="C22" i="9" l="1"/>
  <c r="F14" i="9"/>
  <c r="F16" i="9"/>
  <c r="F21" i="9"/>
  <c r="F11" i="9"/>
  <c r="F18" i="9"/>
  <c r="D11" i="9"/>
  <c r="D10" i="9"/>
  <c r="D14" i="9"/>
  <c r="F22" i="9" l="1"/>
  <c r="D22" i="9"/>
  <c r="E27" i="9" l="1"/>
  <c r="C7" i="7" l="1"/>
  <c r="C6" i="7"/>
  <c r="C5" i="7" s="1"/>
  <c r="C4" i="7" s="1"/>
  <c r="C7" i="6"/>
  <c r="C6" i="6" s="1"/>
  <c r="C5" i="6" s="1"/>
  <c r="C4" i="6" s="1"/>
  <c r="C3" i="6" l="1"/>
  <c r="C3" i="7"/>
  <c r="C2" i="7" l="1"/>
</calcChain>
</file>

<file path=xl/sharedStrings.xml><?xml version="1.0" encoding="utf-8"?>
<sst xmlns="http://schemas.openxmlformats.org/spreadsheetml/2006/main" count="86" uniqueCount="43">
  <si>
    <t>GREVE DU ….…………………………………..</t>
  </si>
  <si>
    <r>
      <t>Commune de :</t>
    </r>
    <r>
      <rPr>
        <sz val="10"/>
        <rFont val="Arial"/>
        <family val="2"/>
      </rPr>
      <t xml:space="preserve"> </t>
    </r>
  </si>
  <si>
    <t xml:space="preserve">N° SIRET : </t>
  </si>
  <si>
    <t>Partie réservée à la Direction Départementale</t>
  </si>
  <si>
    <t>Colonne à compléter par la commune</t>
  </si>
  <si>
    <t>Effectif total des élèves accueillis</t>
  </si>
  <si>
    <t>1ère modalité de calcul</t>
  </si>
  <si>
    <t>2ème modalité de calcul</t>
  </si>
  <si>
    <t>3ème modalité de calcul</t>
  </si>
  <si>
    <r>
      <t>Nb de grévistes  x SMIC horaire</t>
    </r>
    <r>
      <rPr>
        <b/>
        <vertAlign val="superscript"/>
        <sz val="10"/>
        <rFont val="Arial"/>
        <family val="2"/>
      </rPr>
      <t>(2)</t>
    </r>
    <r>
      <rPr>
        <b/>
        <sz val="10"/>
        <rFont val="Arial"/>
        <family val="2"/>
      </rPr>
      <t xml:space="preserve"> X 9 </t>
    </r>
  </si>
  <si>
    <t xml:space="preserve">Nom de l'école </t>
  </si>
  <si>
    <t>Nombre de groupes de 15 élèves</t>
  </si>
  <si>
    <t>Montant</t>
  </si>
  <si>
    <t>Nombre effectif de grévistes</t>
  </si>
  <si>
    <t>Minimum à verser à la commune</t>
  </si>
  <si>
    <t xml:space="preserve">TOTAL </t>
  </si>
  <si>
    <t xml:space="preserve">Montant retenu à régler à la commune ou à la SIVE : </t>
  </si>
  <si>
    <t>(maximum des trois modalités)</t>
  </si>
  <si>
    <t xml:space="preserve">Fait à  ………………..                     </t>
  </si>
  <si>
    <t>le ………….</t>
  </si>
  <si>
    <t>le Maire ou le Président du SIVE</t>
  </si>
  <si>
    <t>L'Inspecteur d'Académie, DASEN</t>
  </si>
  <si>
    <t>1er février 2017</t>
  </si>
  <si>
    <t>1er juillet 2016</t>
  </si>
  <si>
    <t>1er juillet 2010</t>
  </si>
  <si>
    <t>1er octobre 2009</t>
  </si>
  <si>
    <t>1er juillet 2009</t>
  </si>
  <si>
    <t>1er octobre 2008</t>
  </si>
  <si>
    <t>1er mars 2008</t>
  </si>
  <si>
    <t>date évolution point indice</t>
  </si>
  <si>
    <t>indice 100</t>
  </si>
  <si>
    <t>montant forfaitaire</t>
  </si>
  <si>
    <t>Date</t>
  </si>
  <si>
    <t>taux horaire</t>
  </si>
  <si>
    <r>
      <t xml:space="preserve">Forfait </t>
    </r>
    <r>
      <rPr>
        <b/>
        <vertAlign val="superscript"/>
        <sz val="10"/>
        <rFont val="Arial"/>
        <family val="2"/>
      </rPr>
      <t>(3)</t>
    </r>
  </si>
  <si>
    <r>
      <t>Nb de groupes de 15 élèves x montant forfaitaire €</t>
    </r>
    <r>
      <rPr>
        <b/>
        <vertAlign val="superscript"/>
        <sz val="10"/>
        <rFont val="Arial"/>
        <family val="2"/>
      </rPr>
      <t>(1)</t>
    </r>
  </si>
  <si>
    <t>(1) 110€, indexés selon le taux d'évolution de la valeur du point d'indice de la fonction publique, soit au 1er février 2017 :</t>
  </si>
  <si>
    <t>(3) 200€, indexés selon le taux d'évolution de la valeur du point d'indice de la fonction publique, soit au 1er février 2017 :</t>
  </si>
  <si>
    <t>Les cases en jaune doivent obligatoirement être remplies afin que le calcul du SMA soit pris en compte.</t>
  </si>
  <si>
    <t xml:space="preserve">(2) SMIC horaire au 1er janvier 2019 : </t>
  </si>
  <si>
    <t>DROIT D'ACCUEIL  POUR LES ELEVES PENDANT LE TEMPS SCOLAIRE 
( à compter du 01-01-19)</t>
  </si>
  <si>
    <t xml:space="preserve">(2) SMIC horaire au 1er janvier 2020 : </t>
  </si>
  <si>
    <t>DROIT D'ACCUEIL  POUR LES ELEVES PENDANT LE TEMPS SCOLAIRE 
( à compter du 01-01-20)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</si>
</sst>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0" fillId="0" borderId="1" xfId="0" applyBorder="1" applyProtection="1">
      <protection locked="0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4" fontId="4" fillId="4" borderId="21" xfId="0" applyNumberFormat="1" applyFont="1" applyFill="1" applyBorder="1" applyAlignment="1" applyProtection="1">
      <alignment vertical="center"/>
    </xf>
    <xf numFmtId="0" fontId="0" fillId="0" borderId="12" xfId="0" applyBorder="1"/>
    <xf numFmtId="2" fontId="0" fillId="0" borderId="12" xfId="0" applyNumberFormat="1" applyBorder="1"/>
    <xf numFmtId="14" fontId="0" fillId="0" borderId="0" xfId="0" applyNumberFormat="1"/>
    <xf numFmtId="49" fontId="0" fillId="0" borderId="0" xfId="0" applyNumberFormat="1" applyAlignment="1" applyProtection="1">
      <alignment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49" fontId="0" fillId="0" borderId="12" xfId="0" applyNumberFormat="1" applyBorder="1" applyAlignment="1" applyProtection="1">
      <alignment horizontal="center" vertical="center" wrapText="1"/>
    </xf>
    <xf numFmtId="49" fontId="0" fillId="4" borderId="12" xfId="0" applyNumberFormat="1" applyFill="1" applyBorder="1" applyAlignment="1" applyProtection="1">
      <alignment horizontal="center" vertical="center" wrapText="1"/>
    </xf>
    <xf numFmtId="49" fontId="12" fillId="0" borderId="13" xfId="0" applyNumberFormat="1" applyFont="1" applyBorder="1" applyAlignment="1" applyProtection="1">
      <alignment wrapText="1"/>
      <protection locked="0"/>
    </xf>
    <xf numFmtId="49" fontId="0" fillId="0" borderId="16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49" fontId="4" fillId="4" borderId="12" xfId="0" applyNumberFormat="1" applyFont="1" applyFill="1" applyBorder="1" applyAlignment="1" applyProtection="1">
      <alignment horizontal="center" vertical="center" wrapText="1"/>
    </xf>
    <xf numFmtId="2" fontId="13" fillId="4" borderId="14" xfId="1" applyNumberFormat="1" applyFont="1" applyFill="1" applyBorder="1" applyAlignment="1" applyProtection="1">
      <alignment wrapText="1"/>
    </xf>
    <xf numFmtId="2" fontId="4" fillId="4" borderId="12" xfId="2" applyNumberFormat="1" applyFont="1" applyFill="1" applyBorder="1" applyAlignment="1" applyProtection="1">
      <alignment vertical="center" wrapText="1"/>
    </xf>
    <xf numFmtId="2" fontId="0" fillId="0" borderId="0" xfId="0" applyNumberFormat="1" applyProtection="1"/>
    <xf numFmtId="0" fontId="0" fillId="0" borderId="0" xfId="0" applyAlignment="1" applyProtection="1">
      <protection locked="0"/>
    </xf>
    <xf numFmtId="0" fontId="0" fillId="5" borderId="0" xfId="0" applyFill="1" applyProtection="1"/>
    <xf numFmtId="0" fontId="10" fillId="0" borderId="0" xfId="0" applyFont="1" applyProtection="1"/>
    <xf numFmtId="0" fontId="2" fillId="0" borderId="0" xfId="0" applyFont="1" applyProtection="1"/>
    <xf numFmtId="0" fontId="11" fillId="0" borderId="0" xfId="0" applyFont="1" applyProtection="1"/>
    <xf numFmtId="0" fontId="0" fillId="0" borderId="0" xfId="0" applyAlignment="1" applyProtection="1"/>
    <xf numFmtId="1" fontId="1" fillId="4" borderId="12" xfId="1" applyNumberFormat="1" applyFill="1" applyBorder="1" applyAlignment="1" applyProtection="1">
      <alignment vertical="center" wrapText="1"/>
    </xf>
    <xf numFmtId="1" fontId="13" fillId="0" borderId="14" xfId="1" applyNumberFormat="1" applyFont="1" applyBorder="1" applyAlignment="1" applyProtection="1">
      <alignment wrapText="1"/>
    </xf>
    <xf numFmtId="1" fontId="4" fillId="4" borderId="12" xfId="2" applyNumberFormat="1" applyFont="1" applyFill="1" applyBorder="1" applyAlignment="1" applyProtection="1">
      <alignment vertical="center" wrapText="1"/>
    </xf>
    <xf numFmtId="165" fontId="13" fillId="6" borderId="17" xfId="1" applyNumberFormat="1" applyFont="1" applyFill="1" applyBorder="1" applyProtection="1">
      <protection locked="0"/>
    </xf>
    <xf numFmtId="165" fontId="14" fillId="6" borderId="17" xfId="1" applyNumberFormat="1" applyFont="1" applyFill="1" applyBorder="1" applyAlignment="1" applyProtection="1">
      <alignment wrapText="1"/>
      <protection locked="0"/>
    </xf>
    <xf numFmtId="166" fontId="13" fillId="6" borderId="17" xfId="1" applyNumberFormat="1" applyFont="1" applyFill="1" applyBorder="1" applyProtection="1">
      <protection locked="0"/>
    </xf>
    <xf numFmtId="0" fontId="7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8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5" fillId="0" borderId="0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4" fillId="3" borderId="5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49" fontId="0" fillId="0" borderId="15" xfId="0" applyNumberFormat="1" applyBorder="1" applyAlignment="1" applyProtection="1">
      <alignment horizontal="center" wrapText="1"/>
    </xf>
    <xf numFmtId="49" fontId="0" fillId="0" borderId="18" xfId="0" applyNumberFormat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horizontal="center" wrapText="1"/>
    </xf>
    <xf numFmtId="0" fontId="7" fillId="0" borderId="22" xfId="0" applyFont="1" applyBorder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0</xdr:row>
      <xdr:rowOff>0</xdr:rowOff>
    </xdr:from>
    <xdr:to>
      <xdr:col>4</xdr:col>
      <xdr:colOff>495300</xdr:colOff>
      <xdr:row>0</xdr:row>
      <xdr:rowOff>591207</xdr:rowOff>
    </xdr:to>
    <xdr:pic>
      <xdr:nvPicPr>
        <xdr:cNvPr id="2" name="Picture 1" descr="marian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0"/>
          <a:ext cx="609600" cy="20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304799</xdr:colOff>
      <xdr:row>0</xdr:row>
      <xdr:rowOff>57151</xdr:rowOff>
    </xdr:from>
    <xdr:to>
      <xdr:col>0</xdr:col>
      <xdr:colOff>1296865</xdr:colOff>
      <xdr:row>4</xdr:row>
      <xdr:rowOff>19050</xdr:rowOff>
    </xdr:to>
    <xdr:pic>
      <xdr:nvPicPr>
        <xdr:cNvPr id="3" name="Image 2" descr="logo-s-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57151"/>
          <a:ext cx="992066" cy="1104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0</xdr:row>
      <xdr:rowOff>0</xdr:rowOff>
    </xdr:from>
    <xdr:to>
      <xdr:col>4</xdr:col>
      <xdr:colOff>495300</xdr:colOff>
      <xdr:row>1</xdr:row>
      <xdr:rowOff>2855</xdr:rowOff>
    </xdr:to>
    <xdr:pic>
      <xdr:nvPicPr>
        <xdr:cNvPr id="2" name="Picture 1" descr="marian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7558" y="0"/>
          <a:ext cx="531934" cy="20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275490</xdr:colOff>
      <xdr:row>0</xdr:row>
      <xdr:rowOff>57151</xdr:rowOff>
    </xdr:from>
    <xdr:to>
      <xdr:col>0</xdr:col>
      <xdr:colOff>1318845</xdr:colOff>
      <xdr:row>4</xdr:row>
      <xdr:rowOff>19050</xdr:rowOff>
    </xdr:to>
    <xdr:pic>
      <xdr:nvPicPr>
        <xdr:cNvPr id="3" name="Image 2" descr="logo-s-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90" y="57151"/>
          <a:ext cx="1043355" cy="1104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3" zoomScale="130" zoomScaleNormal="130" zoomScaleSheetLayoutView="130" workbookViewId="0">
      <selection activeCell="A5" sqref="A5"/>
    </sheetView>
  </sheetViews>
  <sheetFormatPr baseColWidth="10" defaultColWidth="11.44140625" defaultRowHeight="14.4" x14ac:dyDescent="0.3"/>
  <cols>
    <col min="1" max="1" width="37.109375" style="2" customWidth="1"/>
    <col min="2" max="2" width="13.6640625" style="2" bestFit="1" customWidth="1"/>
    <col min="3" max="3" width="11" style="2" bestFit="1" customWidth="1"/>
    <col min="4" max="4" width="14.88671875" style="2" customWidth="1"/>
    <col min="5" max="5" width="13.109375" style="2" bestFit="1" customWidth="1"/>
    <col min="6" max="6" width="20" style="2" customWidth="1"/>
    <col min="7" max="7" width="16.88671875" style="2" customWidth="1"/>
    <col min="8" max="16384" width="11.44140625" style="2"/>
  </cols>
  <sheetData>
    <row r="1" spans="1:8" ht="15.75" customHeight="1" x14ac:dyDescent="0.3">
      <c r="B1" s="40" t="s">
        <v>40</v>
      </c>
      <c r="C1" s="40"/>
      <c r="D1" s="40"/>
      <c r="E1" s="40"/>
      <c r="F1" s="40"/>
      <c r="G1" s="40"/>
      <c r="H1" s="40"/>
    </row>
    <row r="2" spans="1:8" ht="44.25" customHeight="1" x14ac:dyDescent="0.3">
      <c r="B2" s="40"/>
      <c r="C2" s="40"/>
      <c r="D2" s="40"/>
      <c r="E2" s="40"/>
      <c r="F2" s="40"/>
      <c r="G2" s="40"/>
      <c r="H2" s="40"/>
    </row>
    <row r="3" spans="1:8" x14ac:dyDescent="0.3">
      <c r="D3" s="3"/>
      <c r="E3" s="26" t="s">
        <v>1</v>
      </c>
      <c r="F3" s="33"/>
      <c r="G3" s="5"/>
    </row>
    <row r="4" spans="1:8" x14ac:dyDescent="0.3">
      <c r="A4" s="41" t="s">
        <v>0</v>
      </c>
      <c r="B4" s="41"/>
      <c r="C4" s="41"/>
      <c r="D4" s="3"/>
      <c r="E4" s="26" t="s">
        <v>2</v>
      </c>
      <c r="F4" s="35"/>
      <c r="G4" s="5"/>
    </row>
    <row r="5" spans="1:8" x14ac:dyDescent="0.3">
      <c r="A5" s="27"/>
      <c r="C5" s="3"/>
      <c r="D5" s="3"/>
      <c r="E5" s="26"/>
      <c r="F5" s="4"/>
    </row>
    <row r="6" spans="1:8" x14ac:dyDescent="0.3">
      <c r="A6" s="12"/>
      <c r="B6" s="12"/>
      <c r="C6" s="42" t="s">
        <v>3</v>
      </c>
      <c r="D6" s="43"/>
      <c r="E6" s="43"/>
      <c r="F6" s="43"/>
      <c r="G6" s="44"/>
    </row>
    <row r="7" spans="1:8" ht="58.5" customHeight="1" x14ac:dyDescent="0.3">
      <c r="A7" s="34" t="s">
        <v>38</v>
      </c>
      <c r="B7" s="45" t="s">
        <v>4</v>
      </c>
      <c r="C7" s="47" t="s">
        <v>6</v>
      </c>
      <c r="D7" s="48"/>
      <c r="E7" s="47" t="s">
        <v>7</v>
      </c>
      <c r="F7" s="48"/>
      <c r="G7" s="13" t="s">
        <v>8</v>
      </c>
    </row>
    <row r="8" spans="1:8" ht="53.25" customHeight="1" x14ac:dyDescent="0.3">
      <c r="A8" s="12"/>
      <c r="B8" s="46"/>
      <c r="C8" s="49" t="s">
        <v>35</v>
      </c>
      <c r="D8" s="50"/>
      <c r="E8" s="49" t="s">
        <v>9</v>
      </c>
      <c r="F8" s="50"/>
      <c r="G8" s="14" t="s">
        <v>34</v>
      </c>
    </row>
    <row r="9" spans="1:8" ht="43.2" x14ac:dyDescent="0.3">
      <c r="A9" s="15" t="s">
        <v>10</v>
      </c>
      <c r="B9" s="15" t="s">
        <v>5</v>
      </c>
      <c r="C9" s="15" t="s">
        <v>11</v>
      </c>
      <c r="D9" s="16" t="s">
        <v>12</v>
      </c>
      <c r="E9" s="15" t="s">
        <v>13</v>
      </c>
      <c r="F9" s="16" t="s">
        <v>12</v>
      </c>
      <c r="G9" s="15" t="s">
        <v>14</v>
      </c>
    </row>
    <row r="10" spans="1:8" x14ac:dyDescent="0.3">
      <c r="A10" s="17"/>
      <c r="B10" s="33"/>
      <c r="C10" s="31">
        <f t="shared" ref="C10:C21" si="0">ROUNDUP(B10/15,)</f>
        <v>0</v>
      </c>
      <c r="D10" s="21">
        <f t="shared" ref="D10:D21" si="1">C10*$G$23</f>
        <v>0</v>
      </c>
      <c r="E10" s="33"/>
      <c r="F10" s="21">
        <f t="shared" ref="F10:F21" si="2">E10*$G$24*9</f>
        <v>0</v>
      </c>
      <c r="G10" s="53"/>
    </row>
    <row r="11" spans="1:8" x14ac:dyDescent="0.3">
      <c r="A11" s="18"/>
      <c r="B11" s="33"/>
      <c r="C11" s="31">
        <f t="shared" si="0"/>
        <v>0</v>
      </c>
      <c r="D11" s="21">
        <f t="shared" si="1"/>
        <v>0</v>
      </c>
      <c r="E11" s="33"/>
      <c r="F11" s="21">
        <f t="shared" si="2"/>
        <v>0</v>
      </c>
      <c r="G11" s="54"/>
    </row>
    <row r="12" spans="1:8" x14ac:dyDescent="0.3">
      <c r="A12" s="18"/>
      <c r="B12" s="33"/>
      <c r="C12" s="31">
        <f t="shared" si="0"/>
        <v>0</v>
      </c>
      <c r="D12" s="21">
        <f t="shared" si="1"/>
        <v>0</v>
      </c>
      <c r="E12" s="33"/>
      <c r="F12" s="21">
        <f t="shared" si="2"/>
        <v>0</v>
      </c>
      <c r="G12" s="54"/>
    </row>
    <row r="13" spans="1:8" x14ac:dyDescent="0.3">
      <c r="A13" s="18"/>
      <c r="B13" s="33"/>
      <c r="C13" s="31">
        <f t="shared" si="0"/>
        <v>0</v>
      </c>
      <c r="D13" s="21">
        <f t="shared" si="1"/>
        <v>0</v>
      </c>
      <c r="E13" s="33"/>
      <c r="F13" s="21">
        <f t="shared" si="2"/>
        <v>0</v>
      </c>
      <c r="G13" s="54"/>
    </row>
    <row r="14" spans="1:8" x14ac:dyDescent="0.3">
      <c r="A14" s="18"/>
      <c r="B14" s="33"/>
      <c r="C14" s="31">
        <f t="shared" si="0"/>
        <v>0</v>
      </c>
      <c r="D14" s="21">
        <f t="shared" si="1"/>
        <v>0</v>
      </c>
      <c r="E14" s="33"/>
      <c r="F14" s="21">
        <f t="shared" si="2"/>
        <v>0</v>
      </c>
      <c r="G14" s="54"/>
    </row>
    <row r="15" spans="1:8" x14ac:dyDescent="0.3">
      <c r="A15" s="18"/>
      <c r="B15" s="33"/>
      <c r="C15" s="31">
        <f t="shared" si="0"/>
        <v>0</v>
      </c>
      <c r="D15" s="21">
        <f t="shared" si="1"/>
        <v>0</v>
      </c>
      <c r="E15" s="33"/>
      <c r="F15" s="21">
        <f t="shared" si="2"/>
        <v>0</v>
      </c>
      <c r="G15" s="54"/>
    </row>
    <row r="16" spans="1:8" x14ac:dyDescent="0.3">
      <c r="A16" s="18"/>
      <c r="B16" s="33"/>
      <c r="C16" s="31">
        <f t="shared" si="0"/>
        <v>0</v>
      </c>
      <c r="D16" s="21">
        <f t="shared" si="1"/>
        <v>0</v>
      </c>
      <c r="E16" s="33"/>
      <c r="F16" s="21">
        <f t="shared" si="2"/>
        <v>0</v>
      </c>
      <c r="G16" s="54"/>
    </row>
    <row r="17" spans="1:8" x14ac:dyDescent="0.3">
      <c r="A17" s="18"/>
      <c r="B17" s="33">
        <v>0</v>
      </c>
      <c r="C17" s="31">
        <f t="shared" si="0"/>
        <v>0</v>
      </c>
      <c r="D17" s="21">
        <f t="shared" si="1"/>
        <v>0</v>
      </c>
      <c r="E17" s="33"/>
      <c r="F17" s="21">
        <f t="shared" si="2"/>
        <v>0</v>
      </c>
      <c r="G17" s="54"/>
    </row>
    <row r="18" spans="1:8" x14ac:dyDescent="0.3">
      <c r="A18" s="18"/>
      <c r="B18" s="33">
        <v>0</v>
      </c>
      <c r="C18" s="31">
        <f t="shared" si="0"/>
        <v>0</v>
      </c>
      <c r="D18" s="21">
        <f t="shared" si="1"/>
        <v>0</v>
      </c>
      <c r="E18" s="33"/>
      <c r="F18" s="21">
        <f t="shared" si="2"/>
        <v>0</v>
      </c>
      <c r="G18" s="54"/>
    </row>
    <row r="19" spans="1:8" x14ac:dyDescent="0.3">
      <c r="A19" s="19"/>
      <c r="B19" s="33">
        <v>0</v>
      </c>
      <c r="C19" s="31">
        <f t="shared" si="0"/>
        <v>0</v>
      </c>
      <c r="D19" s="21">
        <f t="shared" si="1"/>
        <v>0</v>
      </c>
      <c r="E19" s="33">
        <v>0</v>
      </c>
      <c r="F19" s="21">
        <f t="shared" si="2"/>
        <v>0</v>
      </c>
      <c r="G19" s="54"/>
    </row>
    <row r="20" spans="1:8" x14ac:dyDescent="0.3">
      <c r="A20" s="19"/>
      <c r="B20" s="33">
        <v>0</v>
      </c>
      <c r="C20" s="31">
        <f t="shared" si="0"/>
        <v>0</v>
      </c>
      <c r="D20" s="21">
        <f t="shared" si="1"/>
        <v>0</v>
      </c>
      <c r="E20" s="33">
        <v>0</v>
      </c>
      <c r="F20" s="21">
        <f t="shared" si="2"/>
        <v>0</v>
      </c>
      <c r="G20" s="54"/>
    </row>
    <row r="21" spans="1:8" x14ac:dyDescent="0.3">
      <c r="A21" s="19"/>
      <c r="B21" s="33">
        <v>0</v>
      </c>
      <c r="C21" s="31">
        <f t="shared" si="0"/>
        <v>0</v>
      </c>
      <c r="D21" s="21">
        <f t="shared" si="1"/>
        <v>0</v>
      </c>
      <c r="E21" s="33">
        <v>0</v>
      </c>
      <c r="F21" s="21">
        <f t="shared" si="2"/>
        <v>0</v>
      </c>
      <c r="G21" s="55"/>
    </row>
    <row r="22" spans="1:8" x14ac:dyDescent="0.3">
      <c r="A22" s="20" t="s">
        <v>15</v>
      </c>
      <c r="B22" s="30">
        <f>SUM(B10:B21)</f>
        <v>0</v>
      </c>
      <c r="C22" s="30">
        <f>SUM(C10:C21)</f>
        <v>0</v>
      </c>
      <c r="D22" s="22">
        <f>SUM(D10:D21)</f>
        <v>0</v>
      </c>
      <c r="E22" s="32">
        <f>SUM(E10:E21)</f>
        <v>0</v>
      </c>
      <c r="F22" s="22">
        <f>SUM(F10:F21)</f>
        <v>0</v>
      </c>
      <c r="G22" s="22">
        <f>G25</f>
        <v>205.66497328256838</v>
      </c>
    </row>
    <row r="23" spans="1:8" x14ac:dyDescent="0.3">
      <c r="A23" s="56" t="s">
        <v>36</v>
      </c>
      <c r="B23" s="56"/>
      <c r="C23" s="56"/>
      <c r="D23" s="56"/>
      <c r="E23" s="56"/>
      <c r="F23" s="56"/>
      <c r="G23" s="23">
        <f>'Evo montant forfaitaire'!C2</f>
        <v>113.11573530541261</v>
      </c>
    </row>
    <row r="24" spans="1:8" x14ac:dyDescent="0.3">
      <c r="A24" s="57" t="s">
        <v>39</v>
      </c>
      <c r="B24" s="57"/>
      <c r="C24" s="57"/>
      <c r="D24" s="57"/>
      <c r="E24" s="57"/>
      <c r="F24" s="57"/>
      <c r="G24" s="25">
        <f>'Evo SMIC'!B5</f>
        <v>10.029999999999999</v>
      </c>
    </row>
    <row r="25" spans="1:8" x14ac:dyDescent="0.3">
      <c r="A25" s="57" t="s">
        <v>37</v>
      </c>
      <c r="B25" s="57"/>
      <c r="C25" s="57"/>
      <c r="D25" s="57"/>
      <c r="E25" s="57"/>
      <c r="F25" s="57"/>
      <c r="G25" s="23">
        <f>'Evo montant forfait'!C2</f>
        <v>205.66497328256838</v>
      </c>
    </row>
    <row r="26" spans="1:8" ht="15" thickBot="1" x14ac:dyDescent="0.35">
      <c r="A26" s="36"/>
      <c r="B26" s="36"/>
      <c r="C26" s="36"/>
      <c r="D26" s="36"/>
      <c r="E26" s="36"/>
      <c r="F26" s="36"/>
      <c r="G26" s="23"/>
    </row>
    <row r="27" spans="1:8" ht="15" thickBot="1" x14ac:dyDescent="0.35">
      <c r="A27" s="6" t="s">
        <v>16</v>
      </c>
      <c r="B27" s="38"/>
      <c r="C27" s="39"/>
      <c r="D27" s="7"/>
      <c r="E27" s="8">
        <f>IF(ISBLANK(F3),0,MAX(D22,F22,G22))</f>
        <v>0</v>
      </c>
      <c r="F27" s="7"/>
      <c r="G27" s="7"/>
    </row>
    <row r="28" spans="1:8" x14ac:dyDescent="0.3">
      <c r="A28" s="58" t="s">
        <v>17</v>
      </c>
      <c r="B28" s="58"/>
    </row>
    <row r="29" spans="1:8" x14ac:dyDescent="0.3">
      <c r="B29" s="28"/>
      <c r="C29" s="28"/>
      <c r="D29" s="28"/>
    </row>
    <row r="30" spans="1:8" x14ac:dyDescent="0.3">
      <c r="A30" s="51" t="s">
        <v>18</v>
      </c>
      <c r="B30" s="51"/>
      <c r="F30" s="24" t="s">
        <v>18</v>
      </c>
      <c r="G30" s="24"/>
      <c r="H30" s="1"/>
    </row>
    <row r="31" spans="1:8" x14ac:dyDescent="0.3">
      <c r="A31" s="51" t="s">
        <v>19</v>
      </c>
      <c r="B31" s="51"/>
      <c r="F31" s="24" t="s">
        <v>19</v>
      </c>
      <c r="G31" s="24"/>
      <c r="H31" s="1"/>
    </row>
    <row r="32" spans="1:8" x14ac:dyDescent="0.3">
      <c r="A32" s="52" t="s">
        <v>20</v>
      </c>
      <c r="B32" s="52"/>
      <c r="F32" s="29" t="s">
        <v>21</v>
      </c>
      <c r="G32" s="29"/>
    </row>
  </sheetData>
  <mergeCells count="16">
    <mergeCell ref="A31:B31"/>
    <mergeCell ref="A32:B32"/>
    <mergeCell ref="G10:G21"/>
    <mergeCell ref="A23:F23"/>
    <mergeCell ref="A24:F24"/>
    <mergeCell ref="A25:F25"/>
    <mergeCell ref="A28:B28"/>
    <mergeCell ref="A30:B30"/>
    <mergeCell ref="B1:H2"/>
    <mergeCell ref="A4:C4"/>
    <mergeCell ref="C6:G6"/>
    <mergeCell ref="B7:B8"/>
    <mergeCell ref="C7:D7"/>
    <mergeCell ref="E7:F7"/>
    <mergeCell ref="C8:D8"/>
    <mergeCell ref="E8:F8"/>
  </mergeCells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130" zoomScaleNormal="130" zoomScaleSheetLayoutView="130" workbookViewId="0">
      <selection activeCell="C30" sqref="C30"/>
    </sheetView>
  </sheetViews>
  <sheetFormatPr baseColWidth="10" defaultColWidth="11.44140625" defaultRowHeight="14.4" x14ac:dyDescent="0.3"/>
  <cols>
    <col min="1" max="1" width="37.109375" style="2" customWidth="1"/>
    <col min="2" max="2" width="13.6640625" style="2" bestFit="1" customWidth="1"/>
    <col min="3" max="3" width="11" style="2" bestFit="1" customWidth="1"/>
    <col min="4" max="4" width="14.88671875" style="2" customWidth="1"/>
    <col min="5" max="5" width="13.109375" style="2" bestFit="1" customWidth="1"/>
    <col min="6" max="6" width="20" style="2" customWidth="1"/>
    <col min="7" max="7" width="16.88671875" style="2" customWidth="1"/>
    <col min="8" max="16384" width="11.44140625" style="2"/>
  </cols>
  <sheetData>
    <row r="1" spans="1:8" ht="15.75" customHeight="1" x14ac:dyDescent="0.3">
      <c r="B1" s="40" t="s">
        <v>42</v>
      </c>
      <c r="C1" s="40"/>
      <c r="D1" s="40"/>
      <c r="E1" s="40"/>
      <c r="F1" s="40"/>
      <c r="G1" s="40"/>
      <c r="H1" s="40"/>
    </row>
    <row r="2" spans="1:8" ht="44.25" customHeight="1" x14ac:dyDescent="0.3">
      <c r="B2" s="40"/>
      <c r="C2" s="40"/>
      <c r="D2" s="40"/>
      <c r="E2" s="40"/>
      <c r="F2" s="40"/>
      <c r="G2" s="40"/>
      <c r="H2" s="40"/>
    </row>
    <row r="3" spans="1:8" x14ac:dyDescent="0.3">
      <c r="A3" s="41"/>
      <c r="B3" s="41"/>
      <c r="C3" s="41"/>
      <c r="D3" s="3"/>
      <c r="E3" s="26" t="s">
        <v>1</v>
      </c>
      <c r="F3" s="33"/>
      <c r="G3" s="5"/>
    </row>
    <row r="4" spans="1:8" x14ac:dyDescent="0.3">
      <c r="A4" s="41" t="s">
        <v>0</v>
      </c>
      <c r="B4" s="41"/>
      <c r="C4" s="41"/>
      <c r="D4" s="3"/>
      <c r="E4" s="26" t="s">
        <v>2</v>
      </c>
      <c r="F4" s="35"/>
      <c r="G4" s="5"/>
    </row>
    <row r="5" spans="1:8" x14ac:dyDescent="0.3">
      <c r="A5" s="27"/>
      <c r="C5" s="3"/>
      <c r="D5" s="3"/>
      <c r="E5" s="26"/>
      <c r="F5" s="4"/>
    </row>
    <row r="6" spans="1:8" x14ac:dyDescent="0.3">
      <c r="A6" s="12"/>
      <c r="B6" s="12"/>
      <c r="C6" s="42" t="s">
        <v>3</v>
      </c>
      <c r="D6" s="43"/>
      <c r="E6" s="43"/>
      <c r="F6" s="43"/>
      <c r="G6" s="44"/>
    </row>
    <row r="7" spans="1:8" ht="58.5" customHeight="1" x14ac:dyDescent="0.3">
      <c r="A7" s="34" t="s">
        <v>38</v>
      </c>
      <c r="B7" s="45" t="s">
        <v>4</v>
      </c>
      <c r="C7" s="47" t="s">
        <v>6</v>
      </c>
      <c r="D7" s="48"/>
      <c r="E7" s="47" t="s">
        <v>7</v>
      </c>
      <c r="F7" s="48"/>
      <c r="G7" s="13" t="s">
        <v>8</v>
      </c>
    </row>
    <row r="8" spans="1:8" ht="53.25" customHeight="1" x14ac:dyDescent="0.3">
      <c r="A8" s="12"/>
      <c r="B8" s="46"/>
      <c r="C8" s="49" t="s">
        <v>35</v>
      </c>
      <c r="D8" s="50"/>
      <c r="E8" s="49" t="s">
        <v>9</v>
      </c>
      <c r="F8" s="50"/>
      <c r="G8" s="14" t="s">
        <v>34</v>
      </c>
    </row>
    <row r="9" spans="1:8" ht="43.2" x14ac:dyDescent="0.3">
      <c r="A9" s="15" t="s">
        <v>10</v>
      </c>
      <c r="B9" s="15" t="s">
        <v>5</v>
      </c>
      <c r="C9" s="15" t="s">
        <v>11</v>
      </c>
      <c r="D9" s="16" t="s">
        <v>12</v>
      </c>
      <c r="E9" s="15" t="s">
        <v>13</v>
      </c>
      <c r="F9" s="16" t="s">
        <v>12</v>
      </c>
      <c r="G9" s="15" t="s">
        <v>14</v>
      </c>
    </row>
    <row r="10" spans="1:8" x14ac:dyDescent="0.3">
      <c r="A10" s="17"/>
      <c r="B10" s="33"/>
      <c r="C10" s="31">
        <f t="shared" ref="C10:C21" si="0">ROUNDUP(B10/15,)</f>
        <v>0</v>
      </c>
      <c r="D10" s="21">
        <f t="shared" ref="D10:D21" si="1">C10*$G$23</f>
        <v>0</v>
      </c>
      <c r="E10" s="33"/>
      <c r="F10" s="21">
        <f t="shared" ref="F10:F21" si="2">E10*$G$24*9</f>
        <v>0</v>
      </c>
      <c r="G10" s="53"/>
    </row>
    <row r="11" spans="1:8" x14ac:dyDescent="0.3">
      <c r="A11" s="18"/>
      <c r="B11" s="33"/>
      <c r="C11" s="31">
        <f t="shared" si="0"/>
        <v>0</v>
      </c>
      <c r="D11" s="21">
        <f t="shared" si="1"/>
        <v>0</v>
      </c>
      <c r="E11" s="33"/>
      <c r="F11" s="21">
        <f t="shared" si="2"/>
        <v>0</v>
      </c>
      <c r="G11" s="54"/>
    </row>
    <row r="12" spans="1:8" x14ac:dyDescent="0.3">
      <c r="A12" s="18"/>
      <c r="B12" s="33"/>
      <c r="C12" s="31">
        <f t="shared" si="0"/>
        <v>0</v>
      </c>
      <c r="D12" s="21">
        <f t="shared" si="1"/>
        <v>0</v>
      </c>
      <c r="E12" s="33"/>
      <c r="F12" s="21">
        <f t="shared" si="2"/>
        <v>0</v>
      </c>
      <c r="G12" s="54"/>
    </row>
    <row r="13" spans="1:8" x14ac:dyDescent="0.3">
      <c r="A13" s="18"/>
      <c r="B13" s="33"/>
      <c r="C13" s="31">
        <f t="shared" si="0"/>
        <v>0</v>
      </c>
      <c r="D13" s="21">
        <f t="shared" si="1"/>
        <v>0</v>
      </c>
      <c r="E13" s="33"/>
      <c r="F13" s="21">
        <f t="shared" si="2"/>
        <v>0</v>
      </c>
      <c r="G13" s="54"/>
    </row>
    <row r="14" spans="1:8" x14ac:dyDescent="0.3">
      <c r="A14" s="18"/>
      <c r="B14" s="33"/>
      <c r="C14" s="31">
        <f t="shared" si="0"/>
        <v>0</v>
      </c>
      <c r="D14" s="21">
        <f t="shared" si="1"/>
        <v>0</v>
      </c>
      <c r="E14" s="33"/>
      <c r="F14" s="21">
        <f t="shared" si="2"/>
        <v>0</v>
      </c>
      <c r="G14" s="54"/>
    </row>
    <row r="15" spans="1:8" x14ac:dyDescent="0.3">
      <c r="A15" s="18"/>
      <c r="B15" s="33"/>
      <c r="C15" s="31">
        <f t="shared" si="0"/>
        <v>0</v>
      </c>
      <c r="D15" s="21">
        <f t="shared" si="1"/>
        <v>0</v>
      </c>
      <c r="E15" s="33"/>
      <c r="F15" s="21">
        <f t="shared" si="2"/>
        <v>0</v>
      </c>
      <c r="G15" s="54"/>
    </row>
    <row r="16" spans="1:8" x14ac:dyDescent="0.3">
      <c r="A16" s="18"/>
      <c r="B16" s="33"/>
      <c r="C16" s="31">
        <f t="shared" si="0"/>
        <v>0</v>
      </c>
      <c r="D16" s="21">
        <f t="shared" si="1"/>
        <v>0</v>
      </c>
      <c r="E16" s="33"/>
      <c r="F16" s="21">
        <f t="shared" si="2"/>
        <v>0</v>
      </c>
      <c r="G16" s="54"/>
    </row>
    <row r="17" spans="1:8" x14ac:dyDescent="0.3">
      <c r="A17" s="18"/>
      <c r="B17" s="33">
        <v>0</v>
      </c>
      <c r="C17" s="31">
        <f t="shared" si="0"/>
        <v>0</v>
      </c>
      <c r="D17" s="21">
        <f t="shared" si="1"/>
        <v>0</v>
      </c>
      <c r="E17" s="33"/>
      <c r="F17" s="21">
        <f t="shared" si="2"/>
        <v>0</v>
      </c>
      <c r="G17" s="54"/>
    </row>
    <row r="18" spans="1:8" x14ac:dyDescent="0.3">
      <c r="A18" s="18"/>
      <c r="B18" s="33">
        <v>0</v>
      </c>
      <c r="C18" s="31">
        <f t="shared" si="0"/>
        <v>0</v>
      </c>
      <c r="D18" s="21">
        <f t="shared" si="1"/>
        <v>0</v>
      </c>
      <c r="E18" s="33"/>
      <c r="F18" s="21">
        <f t="shared" si="2"/>
        <v>0</v>
      </c>
      <c r="G18" s="54"/>
    </row>
    <row r="19" spans="1:8" x14ac:dyDescent="0.3">
      <c r="A19" s="19"/>
      <c r="B19" s="33">
        <v>0</v>
      </c>
      <c r="C19" s="31">
        <f t="shared" si="0"/>
        <v>0</v>
      </c>
      <c r="D19" s="21">
        <f t="shared" si="1"/>
        <v>0</v>
      </c>
      <c r="E19" s="33">
        <v>0</v>
      </c>
      <c r="F19" s="21">
        <f t="shared" si="2"/>
        <v>0</v>
      </c>
      <c r="G19" s="54"/>
    </row>
    <row r="20" spans="1:8" x14ac:dyDescent="0.3">
      <c r="A20" s="19"/>
      <c r="B20" s="33">
        <v>0</v>
      </c>
      <c r="C20" s="31">
        <f t="shared" si="0"/>
        <v>0</v>
      </c>
      <c r="D20" s="21">
        <f t="shared" si="1"/>
        <v>0</v>
      </c>
      <c r="E20" s="33">
        <v>0</v>
      </c>
      <c r="F20" s="21">
        <f t="shared" si="2"/>
        <v>0</v>
      </c>
      <c r="G20" s="54"/>
    </row>
    <row r="21" spans="1:8" x14ac:dyDescent="0.3">
      <c r="A21" s="19"/>
      <c r="B21" s="33">
        <v>0</v>
      </c>
      <c r="C21" s="31">
        <f t="shared" si="0"/>
        <v>0</v>
      </c>
      <c r="D21" s="21">
        <f t="shared" si="1"/>
        <v>0</v>
      </c>
      <c r="E21" s="33">
        <v>0</v>
      </c>
      <c r="F21" s="21">
        <f t="shared" si="2"/>
        <v>0</v>
      </c>
      <c r="G21" s="55"/>
    </row>
    <row r="22" spans="1:8" x14ac:dyDescent="0.3">
      <c r="A22" s="20" t="s">
        <v>15</v>
      </c>
      <c r="B22" s="30">
        <f>SUM(B10:B21)</f>
        <v>0</v>
      </c>
      <c r="C22" s="30">
        <f>SUM(C10:C21)</f>
        <v>0</v>
      </c>
      <c r="D22" s="22">
        <f>SUM(D10:D21)</f>
        <v>0</v>
      </c>
      <c r="E22" s="32">
        <f>SUM(E10:E21)</f>
        <v>0</v>
      </c>
      <c r="F22" s="22">
        <f>SUM(F10:F21)</f>
        <v>0</v>
      </c>
      <c r="G22" s="22">
        <f>G25</f>
        <v>205.66497328256838</v>
      </c>
    </row>
    <row r="23" spans="1:8" x14ac:dyDescent="0.3">
      <c r="A23" s="56" t="s">
        <v>36</v>
      </c>
      <c r="B23" s="56"/>
      <c r="C23" s="56"/>
      <c r="D23" s="56"/>
      <c r="E23" s="56"/>
      <c r="F23" s="56"/>
      <c r="G23" s="23">
        <f>'Evo montant forfaitaire'!C2</f>
        <v>113.11573530541261</v>
      </c>
    </row>
    <row r="24" spans="1:8" x14ac:dyDescent="0.3">
      <c r="A24" s="57" t="s">
        <v>41</v>
      </c>
      <c r="B24" s="57"/>
      <c r="C24" s="57"/>
      <c r="D24" s="57"/>
      <c r="E24" s="57"/>
      <c r="F24" s="57"/>
      <c r="G24" s="25">
        <f>'Evo SMIC'!B6</f>
        <v>10.15</v>
      </c>
    </row>
    <row r="25" spans="1:8" x14ac:dyDescent="0.3">
      <c r="A25" s="57" t="s">
        <v>37</v>
      </c>
      <c r="B25" s="57"/>
      <c r="C25" s="57"/>
      <c r="D25" s="57"/>
      <c r="E25" s="57"/>
      <c r="F25" s="57"/>
      <c r="G25" s="23">
        <f>'Evo montant forfait'!C2</f>
        <v>205.66497328256838</v>
      </c>
    </row>
    <row r="26" spans="1:8" ht="15" thickBot="1" x14ac:dyDescent="0.35">
      <c r="A26" s="37"/>
      <c r="B26" s="37"/>
      <c r="C26" s="37"/>
      <c r="D26" s="37"/>
      <c r="E26" s="37"/>
      <c r="F26" s="37"/>
      <c r="G26" s="23"/>
    </row>
    <row r="27" spans="1:8" ht="15" thickBot="1" x14ac:dyDescent="0.35">
      <c r="A27" s="6" t="s">
        <v>16</v>
      </c>
      <c r="B27" s="38"/>
      <c r="C27" s="39"/>
      <c r="D27" s="7"/>
      <c r="E27" s="8">
        <f>IF(ISBLANK(F3),0,MAX(D22,F22,G22))</f>
        <v>0</v>
      </c>
      <c r="F27" s="7"/>
      <c r="G27" s="7"/>
    </row>
    <row r="28" spans="1:8" x14ac:dyDescent="0.3">
      <c r="A28" s="58" t="s">
        <v>17</v>
      </c>
      <c r="B28" s="58"/>
    </row>
    <row r="29" spans="1:8" x14ac:dyDescent="0.3">
      <c r="B29" s="28"/>
      <c r="C29" s="28"/>
      <c r="D29" s="28"/>
    </row>
    <row r="30" spans="1:8" x14ac:dyDescent="0.3">
      <c r="A30" s="51" t="s">
        <v>18</v>
      </c>
      <c r="B30" s="51"/>
      <c r="F30" s="24" t="s">
        <v>18</v>
      </c>
      <c r="G30" s="24"/>
      <c r="H30" s="1"/>
    </row>
    <row r="31" spans="1:8" x14ac:dyDescent="0.3">
      <c r="A31" s="51" t="s">
        <v>19</v>
      </c>
      <c r="B31" s="51"/>
      <c r="F31" s="24" t="s">
        <v>19</v>
      </c>
      <c r="G31" s="24"/>
      <c r="H31" s="1"/>
    </row>
    <row r="32" spans="1:8" x14ac:dyDescent="0.3">
      <c r="A32" s="52" t="s">
        <v>20</v>
      </c>
      <c r="B32" s="52"/>
      <c r="F32" s="29" t="s">
        <v>21</v>
      </c>
      <c r="G32" s="29"/>
    </row>
  </sheetData>
  <mergeCells count="17">
    <mergeCell ref="B1:H2"/>
    <mergeCell ref="A3:C3"/>
    <mergeCell ref="C6:G6"/>
    <mergeCell ref="B7:B8"/>
    <mergeCell ref="C7:D7"/>
    <mergeCell ref="E7:F7"/>
    <mergeCell ref="C8:D8"/>
    <mergeCell ref="E8:F8"/>
    <mergeCell ref="A4:C4"/>
    <mergeCell ref="A31:B31"/>
    <mergeCell ref="A32:B32"/>
    <mergeCell ref="G10:G21"/>
    <mergeCell ref="A23:F23"/>
    <mergeCell ref="A24:F24"/>
    <mergeCell ref="A25:F25"/>
    <mergeCell ref="A28:B28"/>
    <mergeCell ref="A30:B30"/>
  </mergeCells>
  <pageMargins left="0.7" right="0.7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F12" sqref="F12"/>
    </sheetView>
  </sheetViews>
  <sheetFormatPr baseColWidth="10" defaultRowHeight="14.4" x14ac:dyDescent="0.3"/>
  <cols>
    <col min="1" max="1" width="25.33203125" bestFit="1" customWidth="1"/>
    <col min="2" max="2" width="12" bestFit="1" customWidth="1"/>
    <col min="3" max="3" width="18.109375" bestFit="1" customWidth="1"/>
  </cols>
  <sheetData>
    <row r="1" spans="1:3" x14ac:dyDescent="0.3">
      <c r="A1" s="9" t="s">
        <v>29</v>
      </c>
      <c r="B1" s="9" t="s">
        <v>30</v>
      </c>
      <c r="C1" s="9" t="s">
        <v>31</v>
      </c>
    </row>
    <row r="2" spans="1:3" x14ac:dyDescent="0.3">
      <c r="A2" s="9" t="s">
        <v>22</v>
      </c>
      <c r="B2" s="9">
        <v>5623.23</v>
      </c>
      <c r="C2" s="10">
        <f>B2*C3/B3</f>
        <v>113.11573530541261</v>
      </c>
    </row>
    <row r="3" spans="1:3" x14ac:dyDescent="0.3">
      <c r="A3" s="9" t="s">
        <v>23</v>
      </c>
      <c r="B3" s="9">
        <v>5589.69</v>
      </c>
      <c r="C3" s="10">
        <f t="shared" ref="C3:C4" si="0">B3*C4/B4</f>
        <v>112.44105158055278</v>
      </c>
    </row>
    <row r="4" spans="1:3" x14ac:dyDescent="0.3">
      <c r="A4" s="9" t="s">
        <v>24</v>
      </c>
      <c r="B4" s="9">
        <v>5556.35</v>
      </c>
      <c r="C4" s="10">
        <f t="shared" si="0"/>
        <v>111.77039101445779</v>
      </c>
    </row>
    <row r="5" spans="1:3" x14ac:dyDescent="0.3">
      <c r="A5" s="9" t="s">
        <v>25</v>
      </c>
      <c r="B5" s="9">
        <v>5528.71</v>
      </c>
      <c r="C5" s="10">
        <f>B5*C6/B6</f>
        <v>111.21439047316007</v>
      </c>
    </row>
    <row r="6" spans="1:3" x14ac:dyDescent="0.3">
      <c r="A6" s="9" t="s">
        <v>26</v>
      </c>
      <c r="B6" s="9">
        <v>5512.17</v>
      </c>
      <c r="C6" s="10">
        <f>B6*C7/B7</f>
        <v>110.88167524330969</v>
      </c>
    </row>
    <row r="7" spans="1:3" x14ac:dyDescent="0.3">
      <c r="A7" s="9" t="s">
        <v>27</v>
      </c>
      <c r="B7" s="9">
        <v>5484.75</v>
      </c>
      <c r="C7" s="10">
        <f>B7*C8/B8</f>
        <v>110.33010017665325</v>
      </c>
    </row>
    <row r="8" spans="1:3" x14ac:dyDescent="0.3">
      <c r="A8" s="9" t="s">
        <v>28</v>
      </c>
      <c r="B8" s="9">
        <v>5468.34</v>
      </c>
      <c r="C8" s="10">
        <v>110</v>
      </c>
    </row>
  </sheetData>
  <customSheetViews>
    <customSheetView guid="{E052A898-6677-4149-825B-720387725574}">
      <selection activeCell="C4" sqref="C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3" sqref="C3"/>
    </sheetView>
  </sheetViews>
  <sheetFormatPr baseColWidth="10" defaultRowHeight="14.4" x14ac:dyDescent="0.3"/>
  <cols>
    <col min="1" max="1" width="25.33203125" bestFit="1" customWidth="1"/>
    <col min="2" max="2" width="9.88671875" bestFit="1" customWidth="1"/>
    <col min="3" max="3" width="18.109375" bestFit="1" customWidth="1"/>
  </cols>
  <sheetData>
    <row r="1" spans="1:3" x14ac:dyDescent="0.3">
      <c r="A1" s="9" t="s">
        <v>29</v>
      </c>
      <c r="B1" s="9" t="s">
        <v>30</v>
      </c>
      <c r="C1" s="9" t="s">
        <v>31</v>
      </c>
    </row>
    <row r="2" spans="1:3" x14ac:dyDescent="0.3">
      <c r="A2" s="9" t="s">
        <v>22</v>
      </c>
      <c r="B2" s="9">
        <v>5623.23</v>
      </c>
      <c r="C2" s="10">
        <f t="shared" ref="C2:C4" si="0">B2*C3/B3</f>
        <v>205.66497328256838</v>
      </c>
    </row>
    <row r="3" spans="1:3" x14ac:dyDescent="0.3">
      <c r="A3" s="9" t="s">
        <v>23</v>
      </c>
      <c r="B3" s="9">
        <v>5589.69</v>
      </c>
      <c r="C3" s="10">
        <f t="shared" si="0"/>
        <v>204.43827560100505</v>
      </c>
    </row>
    <row r="4" spans="1:3" x14ac:dyDescent="0.3">
      <c r="A4" s="9" t="s">
        <v>24</v>
      </c>
      <c r="B4" s="9">
        <v>5556.35</v>
      </c>
      <c r="C4" s="10">
        <f t="shared" si="0"/>
        <v>203.21889275355957</v>
      </c>
    </row>
    <row r="5" spans="1:3" x14ac:dyDescent="0.3">
      <c r="A5" s="9" t="s">
        <v>25</v>
      </c>
      <c r="B5" s="9">
        <v>5528.71</v>
      </c>
      <c r="C5" s="10">
        <f>B5*C6/B6</f>
        <v>202.20798267847277</v>
      </c>
    </row>
    <row r="6" spans="1:3" x14ac:dyDescent="0.3">
      <c r="A6" s="9" t="s">
        <v>26</v>
      </c>
      <c r="B6" s="9">
        <v>5512.17</v>
      </c>
      <c r="C6" s="10">
        <f>B6*C7/B7</f>
        <v>201.60304589692666</v>
      </c>
    </row>
    <row r="7" spans="1:3" x14ac:dyDescent="0.3">
      <c r="A7" s="9" t="s">
        <v>27</v>
      </c>
      <c r="B7" s="9">
        <v>5484.75</v>
      </c>
      <c r="C7" s="10">
        <f>B7*C8/B8</f>
        <v>200.60018213936954</v>
      </c>
    </row>
    <row r="8" spans="1:3" x14ac:dyDescent="0.3">
      <c r="A8" s="9" t="s">
        <v>28</v>
      </c>
      <c r="B8" s="9">
        <v>5468.34</v>
      </c>
      <c r="C8" s="10">
        <v>200</v>
      </c>
    </row>
  </sheetData>
  <customSheetViews>
    <customSheetView guid="{E052A898-6677-4149-825B-720387725574}">
      <selection activeCell="C3" sqref="C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D20" sqref="D20"/>
    </sheetView>
  </sheetViews>
  <sheetFormatPr baseColWidth="10" defaultRowHeight="14.4" x14ac:dyDescent="0.3"/>
  <sheetData>
    <row r="1" spans="1:2" x14ac:dyDescent="0.3">
      <c r="A1" t="s">
        <v>32</v>
      </c>
      <c r="B1" t="s">
        <v>33</v>
      </c>
    </row>
    <row r="2" spans="1:2" x14ac:dyDescent="0.3">
      <c r="A2" s="11">
        <v>42370</v>
      </c>
      <c r="B2">
        <v>9.67</v>
      </c>
    </row>
    <row r="3" spans="1:2" x14ac:dyDescent="0.3">
      <c r="A3" s="11">
        <v>42736</v>
      </c>
      <c r="B3">
        <v>9.76</v>
      </c>
    </row>
    <row r="4" spans="1:2" x14ac:dyDescent="0.3">
      <c r="A4" s="11">
        <v>43101</v>
      </c>
      <c r="B4">
        <v>9.8800000000000008</v>
      </c>
    </row>
    <row r="5" spans="1:2" x14ac:dyDescent="0.3">
      <c r="A5" s="11">
        <v>43466</v>
      </c>
      <c r="B5">
        <v>10.029999999999999</v>
      </c>
    </row>
    <row r="6" spans="1:2" x14ac:dyDescent="0.3">
      <c r="A6" s="11">
        <v>43831</v>
      </c>
      <c r="B6">
        <v>10.15</v>
      </c>
    </row>
  </sheetData>
  <customSheetViews>
    <customSheetView guid="{E052A898-6677-4149-825B-720387725574}">
      <selection activeCell="B2" sqref="B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SMA à compter du 01-01-19</vt:lpstr>
      <vt:lpstr>SMA à compter du 01-01-20</vt:lpstr>
      <vt:lpstr>Evo montant forfaitaire</vt:lpstr>
      <vt:lpstr>Evo montant forfait</vt:lpstr>
      <vt:lpstr>Evo SMIC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utilisateur1</dc:creator>
  <cp:lastModifiedBy>Utilisateur Windows</cp:lastModifiedBy>
  <cp:lastPrinted>2020-01-14T09:52:24Z</cp:lastPrinted>
  <dcterms:created xsi:type="dcterms:W3CDTF">2015-01-15T12:43:08Z</dcterms:created>
  <dcterms:modified xsi:type="dcterms:W3CDTF">2021-12-01T14:12:44Z</dcterms:modified>
</cp:coreProperties>
</file>