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MM\SITE INTERNET WEBEDU\contributions\année 2020-2021\dagfi\"/>
    </mc:Choice>
  </mc:AlternateContent>
  <bookViews>
    <workbookView xWindow="0" yWindow="0" windowWidth="23040" windowHeight="8616" tabRatio="825" firstSheet="4" activeTab="7"/>
  </bookViews>
  <sheets>
    <sheet name="SMA du 01-01-16 au 30-06-16" sheetId="1" r:id="rId1"/>
    <sheet name="SMA du 01-07-16 au 31-12-16" sheetId="2" r:id="rId2"/>
    <sheet name="SMA du 01-01-17 au 31-01-17" sheetId="3" r:id="rId3"/>
    <sheet name="SMA du 01-02-17 au 31-12-17" sheetId="4" r:id="rId4"/>
    <sheet name="SMA du 01-01-18 au 31-12-18" sheetId="5" r:id="rId5"/>
    <sheet name="SMA à compter du 01-01-19" sheetId="9" r:id="rId6"/>
    <sheet name="SMA à compter du 01-01-20" sheetId="10" r:id="rId7"/>
    <sheet name="SMA à compter du 01-01-21" sheetId="11" r:id="rId8"/>
    <sheet name="Evo montant forfaitaire" sheetId="6" r:id="rId9"/>
    <sheet name="Evo montant forfait" sheetId="7" r:id="rId10"/>
    <sheet name="Evo SMIC" sheetId="8" r:id="rId11"/>
  </sheets>
  <definedNames>
    <definedName name="Z_E052A898_6677_4149_825B_720387725574_.wvu.PrintArea" localSheetId="0" hidden="1">'SMA du 01-01-16 au 30-06-16'!$A$1:$G$43</definedName>
    <definedName name="Z_E052A898_6677_4149_825B_720387725574_.wvu.PrintArea" localSheetId="3" hidden="1">'SMA du 01-02-17 au 31-12-17'!$A$1:$H$37</definedName>
    <definedName name="Z_E052A898_6677_4149_825B_720387725574_.wvu.PrintArea" localSheetId="1" hidden="1">'SMA du 01-07-16 au 31-12-16'!$A$1:$G$38</definedName>
    <definedName name="_xlnm.Print_Area" localSheetId="0">'SMA du 01-01-16 au 30-06-16'!$A$1:$G$43</definedName>
    <definedName name="_xlnm.Print_Area" localSheetId="3">'SMA du 01-02-17 au 31-12-17'!$A$1:$H$37</definedName>
    <definedName name="_xlnm.Print_Area" localSheetId="1">'SMA du 01-07-16 au 31-12-16'!$A$1:$G$38</definedName>
  </definedNames>
  <calcPr calcId="162913"/>
  <customWorkbookViews>
    <customWorkbookView name="Kamelia Benyoucef - Affichage personnalisé" guid="{E052A898-6677-4149-825B-720387725574}" mergeInterval="0" personalView="1" maximized="1" xWindow="-9" yWindow="-9" windowWidth="1698" windowHeight="1020" tabRatio="825" activeSheetId="5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1" l="1"/>
  <c r="F17" i="11" s="1"/>
  <c r="G25" i="11"/>
  <c r="G22" i="11" s="1"/>
  <c r="G23" i="11"/>
  <c r="E22" i="11"/>
  <c r="B22" i="11"/>
  <c r="F21" i="11"/>
  <c r="C21" i="11"/>
  <c r="D21" i="11" s="1"/>
  <c r="C20" i="11"/>
  <c r="D20" i="11" s="1"/>
  <c r="F19" i="11"/>
  <c r="D19" i="11"/>
  <c r="C19" i="11"/>
  <c r="C18" i="11"/>
  <c r="D18" i="11" s="1"/>
  <c r="C17" i="11"/>
  <c r="D17" i="11" s="1"/>
  <c r="C16" i="11"/>
  <c r="D16" i="11" s="1"/>
  <c r="D15" i="11"/>
  <c r="C15" i="11"/>
  <c r="C14" i="11"/>
  <c r="D14" i="11" s="1"/>
  <c r="C13" i="11"/>
  <c r="D13" i="11" s="1"/>
  <c r="C12" i="11"/>
  <c r="D12" i="11" s="1"/>
  <c r="D11" i="11"/>
  <c r="C11" i="11"/>
  <c r="C10" i="11"/>
  <c r="C22" i="11" s="1"/>
  <c r="F12" i="11" l="1"/>
  <c r="F18" i="11"/>
  <c r="F14" i="11"/>
  <c r="F16" i="11"/>
  <c r="F11" i="11"/>
  <c r="F13" i="11"/>
  <c r="F20" i="11"/>
  <c r="F10" i="11"/>
  <c r="F15" i="11"/>
  <c r="D10" i="11"/>
  <c r="D22" i="11" s="1"/>
  <c r="C2" i="6"/>
  <c r="G24" i="10"/>
  <c r="G25" i="10"/>
  <c r="F20" i="10"/>
  <c r="G23" i="10"/>
  <c r="G22" i="10"/>
  <c r="E22" i="10"/>
  <c r="B22" i="10"/>
  <c r="F21" i="10"/>
  <c r="C21" i="10"/>
  <c r="D21" i="10" s="1"/>
  <c r="D20" i="10"/>
  <c r="C20" i="10"/>
  <c r="F19" i="10"/>
  <c r="C19" i="10"/>
  <c r="D19" i="10" s="1"/>
  <c r="F18" i="10"/>
  <c r="D18" i="10"/>
  <c r="C18" i="10"/>
  <c r="F17" i="10"/>
  <c r="C17" i="10"/>
  <c r="D17" i="10" s="1"/>
  <c r="F16" i="10"/>
  <c r="C16" i="10"/>
  <c r="D16" i="10" s="1"/>
  <c r="F15" i="10"/>
  <c r="C15" i="10"/>
  <c r="D15" i="10" s="1"/>
  <c r="F14" i="10"/>
  <c r="C14" i="10"/>
  <c r="D14" i="10" s="1"/>
  <c r="F13" i="10"/>
  <c r="C13" i="10"/>
  <c r="D13" i="10" s="1"/>
  <c r="F12" i="10"/>
  <c r="C12" i="10"/>
  <c r="D12" i="10" s="1"/>
  <c r="F11" i="10"/>
  <c r="C11" i="10"/>
  <c r="D11" i="10" s="1"/>
  <c r="F10" i="10"/>
  <c r="C10" i="10"/>
  <c r="C22" i="10" s="1"/>
  <c r="F22" i="11" l="1"/>
  <c r="E27" i="11"/>
  <c r="F22" i="10"/>
  <c r="D10" i="10"/>
  <c r="D22" i="10" s="1"/>
  <c r="E27" i="10" s="1"/>
  <c r="G24" i="9"/>
  <c r="F20" i="9" s="1"/>
  <c r="G25" i="9"/>
  <c r="G23" i="9"/>
  <c r="D18" i="9" s="1"/>
  <c r="G22" i="9"/>
  <c r="E22" i="9"/>
  <c r="B22" i="9"/>
  <c r="D21" i="9"/>
  <c r="C21" i="9"/>
  <c r="C20" i="9"/>
  <c r="D20" i="9" s="1"/>
  <c r="F19" i="9"/>
  <c r="C19" i="9"/>
  <c r="D19" i="9" s="1"/>
  <c r="C18" i="9"/>
  <c r="F17" i="9"/>
  <c r="D17" i="9"/>
  <c r="C17" i="9"/>
  <c r="C16" i="9"/>
  <c r="D16" i="9" s="1"/>
  <c r="F15" i="9"/>
  <c r="C15" i="9"/>
  <c r="D15" i="9" s="1"/>
  <c r="C14" i="9"/>
  <c r="F13" i="9"/>
  <c r="C13" i="9"/>
  <c r="D13" i="9" s="1"/>
  <c r="F12" i="9"/>
  <c r="C12" i="9"/>
  <c r="D12" i="9" s="1"/>
  <c r="C11" i="9"/>
  <c r="F10" i="9"/>
  <c r="C10" i="9"/>
  <c r="C22" i="9" l="1"/>
  <c r="F14" i="9"/>
  <c r="F16" i="9"/>
  <c r="F21" i="9"/>
  <c r="F11" i="9"/>
  <c r="F18" i="9"/>
  <c r="D11" i="9"/>
  <c r="D10" i="9"/>
  <c r="D14" i="9"/>
  <c r="E27" i="4"/>
  <c r="F22" i="9" l="1"/>
  <c r="D22" i="9"/>
  <c r="C12" i="3"/>
  <c r="C11" i="4"/>
  <c r="C12" i="4"/>
  <c r="C13" i="4"/>
  <c r="C14" i="4"/>
  <c r="C15" i="4"/>
  <c r="C16" i="4"/>
  <c r="C17" i="4"/>
  <c r="C18" i="4"/>
  <c r="C19" i="4"/>
  <c r="C20" i="4"/>
  <c r="C21" i="4"/>
  <c r="C10" i="4"/>
  <c r="G24" i="4"/>
  <c r="C32" i="3"/>
  <c r="F15" i="3"/>
  <c r="F19" i="3"/>
  <c r="F23" i="3"/>
  <c r="F27" i="3"/>
  <c r="G30" i="3"/>
  <c r="F16" i="3" s="1"/>
  <c r="F14" i="2"/>
  <c r="F15" i="2"/>
  <c r="F16" i="2"/>
  <c r="F18" i="2"/>
  <c r="F19" i="2"/>
  <c r="F20" i="2"/>
  <c r="F22" i="2"/>
  <c r="F23" i="2"/>
  <c r="F24" i="2"/>
  <c r="F26" i="2"/>
  <c r="F27" i="2"/>
  <c r="F12" i="2"/>
  <c r="G30" i="2"/>
  <c r="F13" i="2" s="1"/>
  <c r="C32" i="2"/>
  <c r="F18" i="1"/>
  <c r="F20" i="1"/>
  <c r="F22" i="1"/>
  <c r="F24" i="1"/>
  <c r="F26" i="1"/>
  <c r="F28" i="1"/>
  <c r="F30" i="1"/>
  <c r="F32" i="1"/>
  <c r="G35" i="1"/>
  <c r="F21" i="1" s="1"/>
  <c r="C17" i="1"/>
  <c r="G24" i="5"/>
  <c r="F21" i="5" s="1"/>
  <c r="E22" i="5"/>
  <c r="B22" i="5"/>
  <c r="C21" i="5"/>
  <c r="C20" i="5"/>
  <c r="C19" i="5"/>
  <c r="C18" i="5"/>
  <c r="C17" i="5"/>
  <c r="C16" i="5"/>
  <c r="C15" i="5"/>
  <c r="C14" i="5"/>
  <c r="C13" i="5"/>
  <c r="C12" i="5"/>
  <c r="C11" i="5"/>
  <c r="C10" i="5"/>
  <c r="E27" i="9" l="1"/>
  <c r="F31" i="1"/>
  <c r="F27" i="1"/>
  <c r="F23" i="1"/>
  <c r="F19" i="1"/>
  <c r="F26" i="3"/>
  <c r="F22" i="3"/>
  <c r="F18" i="3"/>
  <c r="F14" i="3"/>
  <c r="F13" i="3"/>
  <c r="F25" i="3"/>
  <c r="F21" i="3"/>
  <c r="F17" i="3"/>
  <c r="F17" i="1"/>
  <c r="F29" i="1"/>
  <c r="F25" i="1"/>
  <c r="F25" i="2"/>
  <c r="F21" i="2"/>
  <c r="F17" i="2"/>
  <c r="F12" i="3"/>
  <c r="F24" i="3"/>
  <c r="F20" i="3"/>
  <c r="C22" i="5"/>
  <c r="F11" i="5"/>
  <c r="F12" i="5"/>
  <c r="F15" i="5"/>
  <c r="F16" i="5"/>
  <c r="F19" i="5"/>
  <c r="F20" i="5"/>
  <c r="F10" i="5"/>
  <c r="F13" i="5"/>
  <c r="F14" i="5"/>
  <c r="F17" i="5"/>
  <c r="F18" i="5"/>
  <c r="F22" i="5" l="1"/>
  <c r="E28" i="3" l="1"/>
  <c r="B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F28" i="3"/>
  <c r="C28" i="3" l="1"/>
  <c r="C7" i="7"/>
  <c r="C6" i="7"/>
  <c r="C5" i="7" s="1"/>
  <c r="C4" i="7" s="1"/>
  <c r="E22" i="4"/>
  <c r="B22" i="4"/>
  <c r="C7" i="6"/>
  <c r="C6" i="6" s="1"/>
  <c r="C5" i="6" s="1"/>
  <c r="C4" i="6" s="1"/>
  <c r="C3" i="6" l="1"/>
  <c r="G34" i="1"/>
  <c r="D17" i="1" s="1"/>
  <c r="C3" i="7"/>
  <c r="G36" i="1"/>
  <c r="F12" i="4"/>
  <c r="F20" i="4"/>
  <c r="F19" i="4"/>
  <c r="F15" i="4"/>
  <c r="F11" i="4"/>
  <c r="C22" i="4"/>
  <c r="F21" i="4"/>
  <c r="F17" i="4"/>
  <c r="F13" i="4"/>
  <c r="F10" i="4"/>
  <c r="F18" i="4"/>
  <c r="F16" i="4"/>
  <c r="F14" i="4"/>
  <c r="C2" i="7" l="1"/>
  <c r="G31" i="3"/>
  <c r="G28" i="3" s="1"/>
  <c r="G31" i="2"/>
  <c r="G28" i="2" s="1"/>
  <c r="G29" i="2"/>
  <c r="G29" i="3"/>
  <c r="F22" i="4"/>
  <c r="E28" i="2"/>
  <c r="G23" i="4" l="1"/>
  <c r="G23" i="5"/>
  <c r="D19" i="3"/>
  <c r="D23" i="3"/>
  <c r="D27" i="3"/>
  <c r="D16" i="3"/>
  <c r="D20" i="3"/>
  <c r="D24" i="3"/>
  <c r="D22" i="3"/>
  <c r="D17" i="3"/>
  <c r="D21" i="3"/>
  <c r="D25" i="3"/>
  <c r="D18" i="3"/>
  <c r="D26" i="3"/>
  <c r="D12" i="3"/>
  <c r="D15" i="3"/>
  <c r="D14" i="3"/>
  <c r="D13" i="3"/>
  <c r="D12" i="2"/>
  <c r="G25" i="4"/>
  <c r="G22" i="4" s="1"/>
  <c r="G25" i="5"/>
  <c r="G22" i="5" s="1"/>
  <c r="F28" i="2"/>
  <c r="C12" i="2"/>
  <c r="D28" i="3" l="1"/>
  <c r="D15" i="5"/>
  <c r="D19" i="5"/>
  <c r="D21" i="5"/>
  <c r="D12" i="5"/>
  <c r="D13" i="5"/>
  <c r="D10" i="5"/>
  <c r="D17" i="5"/>
  <c r="D16" i="5"/>
  <c r="D18" i="5"/>
  <c r="D11" i="5"/>
  <c r="D14" i="5"/>
  <c r="D20" i="5"/>
  <c r="D20" i="4"/>
  <c r="D19" i="4"/>
  <c r="D16" i="4"/>
  <c r="D17" i="4"/>
  <c r="D14" i="4"/>
  <c r="D15" i="4"/>
  <c r="D21" i="4"/>
  <c r="D18" i="4"/>
  <c r="D11" i="4"/>
  <c r="D10" i="4"/>
  <c r="D12" i="4"/>
  <c r="D13" i="4"/>
  <c r="B28" i="2"/>
  <c r="C27" i="2"/>
  <c r="D27" i="2" s="1"/>
  <c r="C26" i="2"/>
  <c r="D26" i="2" s="1"/>
  <c r="C25" i="2"/>
  <c r="D25" i="2" s="1"/>
  <c r="C24" i="2"/>
  <c r="D24" i="2" s="1"/>
  <c r="C23" i="2"/>
  <c r="D23" i="2" s="1"/>
  <c r="C22" i="2"/>
  <c r="D22" i="2" s="1"/>
  <c r="C21" i="2"/>
  <c r="D21" i="2" s="1"/>
  <c r="C20" i="2"/>
  <c r="D20" i="2" s="1"/>
  <c r="C19" i="2"/>
  <c r="D19" i="2" s="1"/>
  <c r="C18" i="2"/>
  <c r="D18" i="2" s="1"/>
  <c r="C17" i="2"/>
  <c r="D17" i="2" s="1"/>
  <c r="C16" i="2"/>
  <c r="D16" i="2" s="1"/>
  <c r="C15" i="2"/>
  <c r="D15" i="2" s="1"/>
  <c r="C14" i="2"/>
  <c r="D14" i="2" s="1"/>
  <c r="C13" i="2"/>
  <c r="D13" i="2" s="1"/>
  <c r="D22" i="4" l="1"/>
  <c r="D22" i="5"/>
  <c r="E27" i="5" s="1"/>
  <c r="C28" i="2"/>
  <c r="D28" i="2"/>
  <c r="B33" i="1"/>
  <c r="C32" i="1"/>
  <c r="D32" i="1" s="1"/>
  <c r="C31" i="1"/>
  <c r="D31" i="1" s="1"/>
  <c r="C30" i="1"/>
  <c r="D30" i="1" s="1"/>
  <c r="C29" i="1"/>
  <c r="D29" i="1" s="1"/>
  <c r="C28" i="1"/>
  <c r="D28" i="1" s="1"/>
  <c r="C27" i="1"/>
  <c r="D27" i="1" s="1"/>
  <c r="C26" i="1"/>
  <c r="D26" i="1" s="1"/>
  <c r="C25" i="1"/>
  <c r="D25" i="1" s="1"/>
  <c r="C24" i="1"/>
  <c r="D24" i="1" s="1"/>
  <c r="C23" i="1"/>
  <c r="D23" i="1" s="1"/>
  <c r="C22" i="1"/>
  <c r="D22" i="1" s="1"/>
  <c r="C21" i="1"/>
  <c r="D21" i="1" s="1"/>
  <c r="C20" i="1"/>
  <c r="D20" i="1" s="1"/>
  <c r="C19" i="1"/>
  <c r="D19" i="1" s="1"/>
  <c r="C18" i="1"/>
  <c r="D18" i="1" s="1"/>
  <c r="C33" i="1" l="1"/>
  <c r="F33" i="1"/>
  <c r="D33" i="1"/>
  <c r="C37" i="1" l="1"/>
</calcChain>
</file>

<file path=xl/sharedStrings.xml><?xml version="1.0" encoding="utf-8"?>
<sst xmlns="http://schemas.openxmlformats.org/spreadsheetml/2006/main" count="276" uniqueCount="65">
  <si>
    <t>GREVE DU ….…………………………………..</t>
  </si>
  <si>
    <r>
      <t>Commune de :</t>
    </r>
    <r>
      <rPr>
        <sz val="10"/>
        <rFont val="Arial"/>
        <family val="2"/>
      </rPr>
      <t xml:space="preserve"> </t>
    </r>
  </si>
  <si>
    <t xml:space="preserve">N° SIRET : </t>
  </si>
  <si>
    <t>Partie réservée à la Direction Départementale</t>
  </si>
  <si>
    <t>Colonne à compléter par la commune</t>
  </si>
  <si>
    <t>Effectif total des élèves accueillis</t>
  </si>
  <si>
    <t>1ère modalité de calcul</t>
  </si>
  <si>
    <t>2ème modalité de calcul</t>
  </si>
  <si>
    <t>3ème modalité de calcul</t>
  </si>
  <si>
    <r>
      <t>Nb de groupes de 15 élèves x 111,77 €</t>
    </r>
    <r>
      <rPr>
        <b/>
        <vertAlign val="superscript"/>
        <sz val="10"/>
        <rFont val="Arial"/>
        <family val="2"/>
      </rPr>
      <t>(1)</t>
    </r>
  </si>
  <si>
    <r>
      <t>Nb de grévistes  x SMIC horaire</t>
    </r>
    <r>
      <rPr>
        <b/>
        <vertAlign val="superscript"/>
        <sz val="10"/>
        <rFont val="Arial"/>
        <family val="2"/>
      </rPr>
      <t>(2)</t>
    </r>
    <r>
      <rPr>
        <b/>
        <sz val="10"/>
        <rFont val="Arial"/>
        <family val="2"/>
      </rPr>
      <t xml:space="preserve"> X 9 </t>
    </r>
  </si>
  <si>
    <r>
      <t xml:space="preserve">Forfait </t>
    </r>
    <r>
      <rPr>
        <b/>
        <vertAlign val="superscript"/>
        <sz val="10"/>
        <rFont val="Arial"/>
        <family val="2"/>
      </rPr>
      <t>(1)</t>
    </r>
  </si>
  <si>
    <t xml:space="preserve">Nom de l'école </t>
  </si>
  <si>
    <t>Nombre de groupes de 15 élèves</t>
  </si>
  <si>
    <t>Montant</t>
  </si>
  <si>
    <t>Nombre effectif de grévistes</t>
  </si>
  <si>
    <t>Minimum à verser à la commune</t>
  </si>
  <si>
    <t xml:space="preserve">TOTAL </t>
  </si>
  <si>
    <t xml:space="preserve">Montant retenu à régler à la commune ou à la SIVE : </t>
  </si>
  <si>
    <t>(maximum des trois modalités)</t>
  </si>
  <si>
    <t xml:space="preserve">Fait à  ………………..                     </t>
  </si>
  <si>
    <t>le ………….</t>
  </si>
  <si>
    <t>le Maire ou le Président du SIVE</t>
  </si>
  <si>
    <t>L'Inspecteur d'Académie, DASEN</t>
  </si>
  <si>
    <t>1er février 2017</t>
  </si>
  <si>
    <t>1er juillet 2016</t>
  </si>
  <si>
    <t>1er juillet 2010</t>
  </si>
  <si>
    <t>1er octobre 2009</t>
  </si>
  <si>
    <t>1er juillet 2009</t>
  </si>
  <si>
    <t>1er octobre 2008</t>
  </si>
  <si>
    <t>1er mars 2008</t>
  </si>
  <si>
    <t>date évolution point indice</t>
  </si>
  <si>
    <t>indice 100</t>
  </si>
  <si>
    <t>montant forfaitaire</t>
  </si>
  <si>
    <t>Date</t>
  </si>
  <si>
    <t>taux horaire</t>
  </si>
  <si>
    <t xml:space="preserve">(2) SMIC horaire au 1er janvier 2017 : </t>
  </si>
  <si>
    <r>
      <t xml:space="preserve">Forfait </t>
    </r>
    <r>
      <rPr>
        <b/>
        <vertAlign val="superscript"/>
        <sz val="10"/>
        <rFont val="Arial"/>
        <family val="2"/>
      </rPr>
      <t>(3)</t>
    </r>
  </si>
  <si>
    <r>
      <t>Nb de groupes de 15 élèves x montant forfaitaire €</t>
    </r>
    <r>
      <rPr>
        <b/>
        <vertAlign val="superscript"/>
        <sz val="10"/>
        <rFont val="Arial"/>
        <family val="2"/>
      </rPr>
      <t>(1)</t>
    </r>
  </si>
  <si>
    <t>DROIT D'ACCUEIL  POUR LES ELEVES PENDANT LE TEMPS SCOLAIRE ( du 01-01-16 au 30-06-16)</t>
  </si>
  <si>
    <t>DROIT D'ACCUEIL  POUR LES ELEVES PENDANT LE TEMPS SCOLAIRE ( du 01-07-16 au 31-12-16)</t>
  </si>
  <si>
    <t>DROIT D'ACCUEIL  POUR LES ELEVES PENDANT LE TEMPS SCOLAIRE ( du 01-01-17 au 31-01-17)</t>
  </si>
  <si>
    <r>
      <t>Nb de groupes de 15 élèves x 112,44 €</t>
    </r>
    <r>
      <rPr>
        <b/>
        <vertAlign val="superscript"/>
        <sz val="10"/>
        <rFont val="Arial"/>
        <family val="2"/>
      </rPr>
      <t>(1)</t>
    </r>
  </si>
  <si>
    <t>(1) 110€, indexés selon le taux d'évolution de la valeur du point d'indice de la fonction publique, soit au 1er février 2017 :</t>
  </si>
  <si>
    <t xml:space="preserve">(2) SMIC horaire au 1er janvier 2018 : </t>
  </si>
  <si>
    <t>(3) 200€, indexés selon le taux d'évolution de la valeur du point d'indice de la fonction publique, soit au 1er février 2017 :</t>
  </si>
  <si>
    <t>(1) 110€, indexés selon le taux d'évolution de la valeur du point d'indice de la fonction publique, soit au 1er janvier 2016 :</t>
  </si>
  <si>
    <t xml:space="preserve">(2) SMIC horaire au 1er janvier 2016 : </t>
  </si>
  <si>
    <t>(3) 200€, indexés selon le taux d'évolution de la valeur du point d'indice de la fonction publique, soit au 1er janvier 2016 :</t>
  </si>
  <si>
    <t>(1) 110€, indexés selon le taux d'évolution de la valeur du point d'indice de la fonction publique, soit au 1er juillet 2016 :</t>
  </si>
  <si>
    <t xml:space="preserve">(2) SMIC horaire au 1er juillet 2016 : </t>
  </si>
  <si>
    <t>(3) 200€, indexés selon le taux d'évolution de la valeur du point d'indice de la fonction publique, soit au 1er juillet 2016 :</t>
  </si>
  <si>
    <t>(1) 110€, indexés selon le taux d'évolution de la valeur du point d'indice de la fonction publique, soit au 1er janvier 2017</t>
  </si>
  <si>
    <t>(2) SMIC horaire au 1er janvier 2017</t>
  </si>
  <si>
    <t>(3) 200€, indexés selon le taux d'évolution de la valeur du point d'indice de la fonction publique, soit au 1er janvier 2017</t>
  </si>
  <si>
    <t>DROIT D'ACCUEIL  POUR LES ELEVES PENDANT LE TEMPS SCOLAIRE (du 01-02-17 au 31-12-17)</t>
  </si>
  <si>
    <t>DROIT D'ACCUEIL  POUR LES ELEVES PENDANT LE TEMPS SCOLAIRE 
( à compter du 01-01-18)</t>
  </si>
  <si>
    <t>GREVE DU ….……………………………… …..</t>
  </si>
  <si>
    <t>Les cases en jaune doivent obligatoirement être remplies afin que le calcul du SMA soit pris en compte.</t>
  </si>
  <si>
    <t xml:space="preserve">(2) SMIC horaire au 1er janvier 2019 : </t>
  </si>
  <si>
    <t>DROIT D'ACCUEIL  POUR LES ELEVES PENDANT LE TEMPS SCOLAIRE 
( à compter du 01-01-19)</t>
  </si>
  <si>
    <t xml:space="preserve">(2) SMIC horaire au 1er janvier 2020 : </t>
  </si>
  <si>
    <t>DROIT D'ACCUEIL  POUR LES ELEVES PENDANT LE TEMPS SCOLAIRE 
( à compter du 01-01-20)</t>
  </si>
  <si>
    <t xml:space="preserve">(2) SMIC horaire au 1er janvier 2021 : </t>
  </si>
  <si>
    <t>DROIT D'ACCUEIL  POUR LES ELEVES PENDANT LE TEMPS SCOLAIRE 
( à compter du 01-01-21)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</si>
</sst>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000%"/>
    <numFmt numFmtId="166" formatCode="_-* #,##0\ _€_-;\-* #,##0\ _€_-;_-* &quot;-&quot;??\ _€_-;_-@_-"/>
    <numFmt numFmtId="167" formatCode="0_ ;\-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165" fontId="5" fillId="0" borderId="0" xfId="3" applyNumberFormat="1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Protection="1"/>
    <xf numFmtId="0" fontId="5" fillId="0" borderId="0" xfId="0" applyFont="1" applyProtection="1"/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0" fillId="0" borderId="1" xfId="0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2" xfId="0" applyBorder="1" applyAlignment="1" applyProtection="1">
      <alignment horizontal="center" vertical="center" wrapText="1"/>
    </xf>
    <xf numFmtId="0" fontId="0" fillId="4" borderId="12" xfId="0" applyFill="1" applyBorder="1" applyAlignment="1" applyProtection="1">
      <alignment horizontal="center" vertical="center" wrapText="1"/>
    </xf>
    <xf numFmtId="0" fontId="0" fillId="0" borderId="13" xfId="0" applyBorder="1" applyProtection="1">
      <protection locked="0"/>
    </xf>
    <xf numFmtId="166" fontId="1" fillId="0" borderId="14" xfId="1" applyNumberFormat="1" applyBorder="1" applyProtection="1">
      <protection locked="0"/>
    </xf>
    <xf numFmtId="166" fontId="1" fillId="0" borderId="14" xfId="1" applyNumberFormat="1" applyBorder="1" applyProtection="1"/>
    <xf numFmtId="0" fontId="0" fillId="0" borderId="16" xfId="0" applyBorder="1" applyProtection="1">
      <protection locked="0"/>
    </xf>
    <xf numFmtId="166" fontId="4" fillId="0" borderId="17" xfId="1" applyNumberFormat="1" applyFont="1" applyBorder="1" applyProtection="1">
      <protection locked="0"/>
    </xf>
    <xf numFmtId="0" fontId="0" fillId="0" borderId="19" xfId="0" applyBorder="1" applyProtection="1">
      <protection locked="0"/>
    </xf>
    <xf numFmtId="0" fontId="5" fillId="4" borderId="12" xfId="0" applyFont="1" applyFill="1" applyBorder="1" applyAlignment="1" applyProtection="1">
      <alignment horizontal="center" vertical="center"/>
    </xf>
    <xf numFmtId="166" fontId="1" fillId="4" borderId="12" xfId="1" applyNumberFormat="1" applyFill="1" applyBorder="1" applyAlignment="1" applyProtection="1">
      <alignment vertical="center"/>
    </xf>
    <xf numFmtId="44" fontId="5" fillId="4" borderId="12" xfId="2" applyFont="1" applyFill="1" applyBorder="1" applyAlignment="1" applyProtection="1">
      <alignment vertical="center"/>
    </xf>
    <xf numFmtId="44" fontId="5" fillId="4" borderId="12" xfId="2" applyNumberFormat="1" applyFont="1" applyFill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44" fontId="5" fillId="4" borderId="22" xfId="0" applyNumberFormat="1" applyFont="1" applyFill="1" applyBorder="1" applyAlignment="1" applyProtection="1">
      <alignment vertical="center"/>
    </xf>
    <xf numFmtId="0" fontId="12" fillId="0" borderId="0" xfId="0" applyFont="1" applyProtection="1"/>
    <xf numFmtId="0" fontId="1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/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13" xfId="0" applyFont="1" applyBorder="1" applyProtection="1">
      <protection locked="0"/>
    </xf>
    <xf numFmtId="0" fontId="5" fillId="0" borderId="5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166" fontId="17" fillId="0" borderId="14" xfId="1" applyNumberFormat="1" applyFont="1" applyBorder="1" applyProtection="1">
      <protection locked="0"/>
    </xf>
    <xf numFmtId="166" fontId="17" fillId="0" borderId="14" xfId="1" applyNumberFormat="1" applyFont="1" applyBorder="1" applyProtection="1"/>
    <xf numFmtId="164" fontId="17" fillId="4" borderId="14" xfId="1" applyFont="1" applyFill="1" applyBorder="1" applyProtection="1"/>
    <xf numFmtId="164" fontId="17" fillId="4" borderId="14" xfId="1" applyNumberFormat="1" applyFont="1" applyFill="1" applyBorder="1" applyProtection="1"/>
    <xf numFmtId="166" fontId="17" fillId="0" borderId="17" xfId="1" applyNumberFormat="1" applyFont="1" applyBorder="1" applyProtection="1">
      <protection locked="0"/>
    </xf>
    <xf numFmtId="166" fontId="17" fillId="0" borderId="20" xfId="1" applyNumberFormat="1" applyFont="1" applyBorder="1" applyProtection="1">
      <protection locked="0"/>
    </xf>
    <xf numFmtId="2" fontId="0" fillId="0" borderId="0" xfId="0" applyNumberFormat="1"/>
    <xf numFmtId="0" fontId="0" fillId="0" borderId="12" xfId="0" applyBorder="1"/>
    <xf numFmtId="2" fontId="0" fillId="0" borderId="12" xfId="0" applyNumberFormat="1" applyBorder="1"/>
    <xf numFmtId="14" fontId="0" fillId="0" borderId="0" xfId="0" applyNumberFormat="1"/>
    <xf numFmtId="49" fontId="0" fillId="0" borderId="0" xfId="0" applyNumberFormat="1" applyAlignment="1" applyProtection="1">
      <alignment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49" fontId="5" fillId="0" borderId="11" xfId="0" applyNumberFormat="1" applyFont="1" applyBorder="1" applyAlignment="1" applyProtection="1">
      <alignment horizontal="center" vertical="center" wrapText="1"/>
    </xf>
    <xf numFmtId="49" fontId="0" fillId="0" borderId="12" xfId="0" applyNumberFormat="1" applyBorder="1" applyAlignment="1" applyProtection="1">
      <alignment horizontal="center" vertical="center" wrapText="1"/>
    </xf>
    <xf numFmtId="49" fontId="0" fillId="4" borderId="12" xfId="0" applyNumberFormat="1" applyFill="1" applyBorder="1" applyAlignment="1" applyProtection="1">
      <alignment horizontal="center" vertical="center" wrapText="1"/>
    </xf>
    <xf numFmtId="49" fontId="16" fillId="0" borderId="13" xfId="0" applyNumberFormat="1" applyFont="1" applyBorder="1" applyAlignment="1" applyProtection="1">
      <alignment wrapText="1"/>
      <protection locked="0"/>
    </xf>
    <xf numFmtId="49" fontId="0" fillId="0" borderId="16" xfId="0" applyNumberFormat="1" applyBorder="1" applyAlignment="1" applyProtection="1">
      <alignment wrapText="1"/>
      <protection locked="0"/>
    </xf>
    <xf numFmtId="49" fontId="0" fillId="0" borderId="19" xfId="0" applyNumberFormat="1" applyBorder="1" applyAlignment="1" applyProtection="1">
      <alignment wrapText="1"/>
      <protection locked="0"/>
    </xf>
    <xf numFmtId="49" fontId="5" fillId="4" borderId="12" xfId="0" applyNumberFormat="1" applyFont="1" applyFill="1" applyBorder="1" applyAlignment="1" applyProtection="1">
      <alignment horizontal="center" vertical="center" wrapText="1"/>
    </xf>
    <xf numFmtId="2" fontId="17" fillId="4" borderId="14" xfId="1" applyNumberFormat="1" applyFont="1" applyFill="1" applyBorder="1" applyAlignment="1" applyProtection="1">
      <alignment wrapText="1"/>
    </xf>
    <xf numFmtId="2" fontId="5" fillId="4" borderId="12" xfId="2" applyNumberFormat="1" applyFont="1" applyFill="1" applyBorder="1" applyAlignment="1" applyProtection="1">
      <alignment vertical="center" wrapText="1"/>
    </xf>
    <xf numFmtId="0" fontId="11" fillId="0" borderId="24" xfId="0" applyFont="1" applyBorder="1" applyAlignment="1" applyProtection="1">
      <alignment vertical="center"/>
    </xf>
    <xf numFmtId="2" fontId="0" fillId="0" borderId="0" xfId="0" applyNumberFormat="1" applyProtection="1"/>
    <xf numFmtId="0" fontId="10" fillId="0" borderId="0" xfId="0" applyFont="1" applyAlignment="1" applyProtection="1">
      <alignment horizontal="righ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49" fontId="0" fillId="0" borderId="12" xfId="0" applyNumberForma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right"/>
    </xf>
    <xf numFmtId="166" fontId="0" fillId="0" borderId="14" xfId="1" applyNumberFormat="1" applyFont="1" applyBorder="1" applyProtection="1">
      <protection locked="0"/>
    </xf>
    <xf numFmtId="44" fontId="1" fillId="4" borderId="14" xfId="1" applyNumberFormat="1" applyFill="1" applyBorder="1" applyProtection="1"/>
    <xf numFmtId="2" fontId="0" fillId="5" borderId="0" xfId="0" applyNumberFormat="1" applyFill="1"/>
    <xf numFmtId="2" fontId="0" fillId="5" borderId="0" xfId="0" applyNumberFormat="1" applyFill="1" applyProtection="1"/>
    <xf numFmtId="2" fontId="0" fillId="6" borderId="0" xfId="0" applyNumberFormat="1" applyFill="1"/>
    <xf numFmtId="2" fontId="0" fillId="6" borderId="0" xfId="0" applyNumberFormat="1" applyFill="1" applyProtection="1"/>
    <xf numFmtId="0" fontId="0" fillId="5" borderId="0" xfId="0" applyFill="1"/>
    <xf numFmtId="0" fontId="0" fillId="0" borderId="0" xfId="0" applyAlignment="1" applyProtection="1">
      <protection locked="0"/>
    </xf>
    <xf numFmtId="0" fontId="0" fillId="5" borderId="0" xfId="0" applyFill="1" applyProtection="1"/>
    <xf numFmtId="0" fontId="14" fillId="0" borderId="0" xfId="0" applyFont="1" applyProtection="1"/>
    <xf numFmtId="0" fontId="3" fillId="0" borderId="0" xfId="0" applyFont="1" applyProtection="1"/>
    <xf numFmtId="165" fontId="5" fillId="0" borderId="0" xfId="3" applyNumberFormat="1" applyFont="1" applyProtection="1"/>
    <xf numFmtId="0" fontId="15" fillId="0" borderId="0" xfId="0" applyFont="1" applyProtection="1"/>
    <xf numFmtId="0" fontId="0" fillId="0" borderId="0" xfId="0" applyAlignment="1" applyProtection="1"/>
    <xf numFmtId="1" fontId="1" fillId="4" borderId="12" xfId="1" applyNumberFormat="1" applyFill="1" applyBorder="1" applyAlignment="1" applyProtection="1">
      <alignment vertical="center" wrapText="1"/>
    </xf>
    <xf numFmtId="1" fontId="17" fillId="0" borderId="14" xfId="1" applyNumberFormat="1" applyFont="1" applyBorder="1" applyAlignment="1" applyProtection="1">
      <alignment wrapText="1"/>
    </xf>
    <xf numFmtId="1" fontId="5" fillId="4" borderId="12" xfId="2" applyNumberFormat="1" applyFont="1" applyFill="1" applyBorder="1" applyAlignment="1" applyProtection="1">
      <alignment vertical="center" wrapText="1"/>
    </xf>
    <xf numFmtId="166" fontId="17" fillId="7" borderId="17" xfId="1" applyNumberFormat="1" applyFont="1" applyFill="1" applyBorder="1" applyProtection="1">
      <protection locked="0"/>
    </xf>
    <xf numFmtId="166" fontId="17" fillId="7" borderId="20" xfId="1" applyNumberFormat="1" applyFont="1" applyFill="1" applyBorder="1" applyProtection="1">
      <protection locked="0"/>
    </xf>
    <xf numFmtId="166" fontId="17" fillId="7" borderId="14" xfId="1" applyNumberFormat="1" applyFont="1" applyFill="1" applyBorder="1" applyProtection="1">
      <protection locked="0"/>
    </xf>
    <xf numFmtId="0" fontId="0" fillId="7" borderId="1" xfId="0" applyFill="1" applyBorder="1" applyProtection="1">
      <protection locked="0"/>
    </xf>
    <xf numFmtId="1" fontId="0" fillId="7" borderId="1" xfId="0" applyNumberFormat="1" applyFill="1" applyBorder="1" applyProtection="1">
      <protection locked="0"/>
    </xf>
    <xf numFmtId="166" fontId="18" fillId="7" borderId="17" xfId="1" applyNumberFormat="1" applyFont="1" applyFill="1" applyBorder="1" applyAlignment="1" applyProtection="1">
      <alignment wrapText="1"/>
      <protection locked="0"/>
    </xf>
    <xf numFmtId="166" fontId="18" fillId="7" borderId="17" xfId="1" applyNumberFormat="1" applyFont="1" applyFill="1" applyBorder="1" applyAlignment="1" applyProtection="1">
      <alignment horizontal="left" wrapText="1"/>
      <protection locked="0"/>
    </xf>
    <xf numFmtId="167" fontId="17" fillId="7" borderId="17" xfId="1" applyNumberFormat="1" applyFont="1" applyFill="1" applyBorder="1" applyProtection="1">
      <protection locked="0"/>
    </xf>
    <xf numFmtId="0" fontId="10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right"/>
    </xf>
    <xf numFmtId="0" fontId="10" fillId="0" borderId="23" xfId="0" applyFont="1" applyBorder="1" applyAlignment="1" applyProtection="1">
      <alignment horizontal="right"/>
    </xf>
    <xf numFmtId="0" fontId="10" fillId="0" borderId="0" xfId="0" applyFont="1" applyAlignment="1" applyProtection="1">
      <alignment horizontal="right"/>
    </xf>
    <xf numFmtId="0" fontId="0" fillId="0" borderId="15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7" fillId="0" borderId="0" xfId="0" applyFont="1" applyBorder="1" applyAlignment="1" applyProtection="1">
      <alignment horizont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5" fillId="3" borderId="5" xfId="0" applyNumberFormat="1" applyFont="1" applyFill="1" applyBorder="1" applyAlignment="1" applyProtection="1">
      <alignment horizontal="center" vertical="center" wrapText="1"/>
    </xf>
    <xf numFmtId="49" fontId="5" fillId="3" borderId="8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49" fontId="0" fillId="0" borderId="15" xfId="0" applyNumberFormat="1" applyBorder="1" applyAlignment="1" applyProtection="1">
      <alignment horizontal="center" wrapText="1"/>
    </xf>
    <xf numFmtId="49" fontId="0" fillId="0" borderId="18" xfId="0" applyNumberFormat="1" applyBorder="1" applyAlignment="1" applyProtection="1">
      <alignment horizontal="center" wrapText="1"/>
    </xf>
    <xf numFmtId="49" fontId="0" fillId="0" borderId="21" xfId="0" applyNumberFormat="1" applyBorder="1" applyAlignment="1" applyProtection="1">
      <alignment horizontal="center" wrapText="1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12" fillId="0" borderId="0" xfId="0" applyFont="1" applyAlignment="1" applyProtection="1">
      <alignment horizontal="center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28575</xdr:rowOff>
    </xdr:from>
    <xdr:to>
      <xdr:col>0</xdr:col>
      <xdr:colOff>1438275</xdr:colOff>
      <xdr:row>6</xdr:row>
      <xdr:rowOff>190500</xdr:rowOff>
    </xdr:to>
    <xdr:pic>
      <xdr:nvPicPr>
        <xdr:cNvPr id="2" name="Image 1" descr="logo-s-m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8575"/>
          <a:ext cx="1257300" cy="1304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1181100</xdr:colOff>
      <xdr:row>4</xdr:row>
      <xdr:rowOff>104775</xdr:rowOff>
    </xdr:to>
    <xdr:pic>
      <xdr:nvPicPr>
        <xdr:cNvPr id="4" name="Image 3" descr="marianne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190500"/>
          <a:ext cx="1181100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0</xdr:row>
      <xdr:rowOff>19050</xdr:rowOff>
    </xdr:from>
    <xdr:to>
      <xdr:col>4</xdr:col>
      <xdr:colOff>533400</xdr:colOff>
      <xdr:row>0</xdr:row>
      <xdr:rowOff>971550</xdr:rowOff>
    </xdr:to>
    <xdr:pic>
      <xdr:nvPicPr>
        <xdr:cNvPr id="2" name="Picture 1" descr="mariann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9050"/>
          <a:ext cx="15525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57150</xdr:rowOff>
    </xdr:from>
    <xdr:to>
      <xdr:col>0</xdr:col>
      <xdr:colOff>1562100</xdr:colOff>
      <xdr:row>1</xdr:row>
      <xdr:rowOff>171450</xdr:rowOff>
    </xdr:to>
    <xdr:pic>
      <xdr:nvPicPr>
        <xdr:cNvPr id="5" name="Image 4" descr="logo-s-m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150"/>
          <a:ext cx="1257300" cy="1304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0</xdr:row>
      <xdr:rowOff>19050</xdr:rowOff>
    </xdr:from>
    <xdr:to>
      <xdr:col>4</xdr:col>
      <xdr:colOff>533400</xdr:colOff>
      <xdr:row>0</xdr:row>
      <xdr:rowOff>971550</xdr:rowOff>
    </xdr:to>
    <xdr:pic>
      <xdr:nvPicPr>
        <xdr:cNvPr id="2" name="Picture 1" descr="mariann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9050"/>
          <a:ext cx="16573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0</xdr:row>
      <xdr:rowOff>0</xdr:rowOff>
    </xdr:from>
    <xdr:to>
      <xdr:col>0</xdr:col>
      <xdr:colOff>1533525</xdr:colOff>
      <xdr:row>6</xdr:row>
      <xdr:rowOff>161925</xdr:rowOff>
    </xdr:to>
    <xdr:pic>
      <xdr:nvPicPr>
        <xdr:cNvPr id="3" name="Image 2" descr="logo-s-m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257300" cy="2314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952500</xdr:colOff>
      <xdr:row>0</xdr:row>
      <xdr:rowOff>0</xdr:rowOff>
    </xdr:from>
    <xdr:to>
      <xdr:col>4</xdr:col>
      <xdr:colOff>495300</xdr:colOff>
      <xdr:row>0</xdr:row>
      <xdr:rowOff>591207</xdr:rowOff>
    </xdr:to>
    <xdr:pic>
      <xdr:nvPicPr>
        <xdr:cNvPr id="2" name="Picture 1" descr="mariann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0"/>
          <a:ext cx="1028700" cy="59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57151</xdr:rowOff>
    </xdr:from>
    <xdr:to>
      <xdr:col>0</xdr:col>
      <xdr:colOff>971550</xdr:colOff>
      <xdr:row>0</xdr:row>
      <xdr:rowOff>771525</xdr:rowOff>
    </xdr:to>
    <xdr:pic>
      <xdr:nvPicPr>
        <xdr:cNvPr id="3" name="Image 2" descr="logo-s-m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151"/>
          <a:ext cx="666750" cy="714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952500</xdr:colOff>
      <xdr:row>0</xdr:row>
      <xdr:rowOff>0</xdr:rowOff>
    </xdr:from>
    <xdr:to>
      <xdr:col>4</xdr:col>
      <xdr:colOff>495300</xdr:colOff>
      <xdr:row>0</xdr:row>
      <xdr:rowOff>591207</xdr:rowOff>
    </xdr:to>
    <xdr:pic>
      <xdr:nvPicPr>
        <xdr:cNvPr id="4" name="Picture 1" descr="mariann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0"/>
          <a:ext cx="923925" cy="59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57151</xdr:rowOff>
    </xdr:from>
    <xdr:to>
      <xdr:col>0</xdr:col>
      <xdr:colOff>971550</xdr:colOff>
      <xdr:row>2</xdr:row>
      <xdr:rowOff>19050</xdr:rowOff>
    </xdr:to>
    <xdr:pic>
      <xdr:nvPicPr>
        <xdr:cNvPr id="5" name="Image 4" descr="logo-s-m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151"/>
          <a:ext cx="666750" cy="714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952500</xdr:colOff>
      <xdr:row>0</xdr:row>
      <xdr:rowOff>0</xdr:rowOff>
    </xdr:from>
    <xdr:to>
      <xdr:col>4</xdr:col>
      <xdr:colOff>495300</xdr:colOff>
      <xdr:row>0</xdr:row>
      <xdr:rowOff>591207</xdr:rowOff>
    </xdr:to>
    <xdr:pic>
      <xdr:nvPicPr>
        <xdr:cNvPr id="2" name="Picture 1" descr="mariann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0"/>
          <a:ext cx="609600" cy="200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57151</xdr:rowOff>
    </xdr:from>
    <xdr:to>
      <xdr:col>0</xdr:col>
      <xdr:colOff>971550</xdr:colOff>
      <xdr:row>4</xdr:row>
      <xdr:rowOff>19050</xdr:rowOff>
    </xdr:to>
    <xdr:pic>
      <xdr:nvPicPr>
        <xdr:cNvPr id="3" name="Image 2" descr="logo-s-m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151"/>
          <a:ext cx="666750" cy="7238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952500</xdr:colOff>
      <xdr:row>0</xdr:row>
      <xdr:rowOff>0</xdr:rowOff>
    </xdr:from>
    <xdr:to>
      <xdr:col>4</xdr:col>
      <xdr:colOff>495300</xdr:colOff>
      <xdr:row>0</xdr:row>
      <xdr:rowOff>591207</xdr:rowOff>
    </xdr:to>
    <xdr:pic>
      <xdr:nvPicPr>
        <xdr:cNvPr id="2" name="Picture 1" descr="mariann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0"/>
          <a:ext cx="533400" cy="200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57151</xdr:rowOff>
    </xdr:from>
    <xdr:to>
      <xdr:col>0</xdr:col>
      <xdr:colOff>971550</xdr:colOff>
      <xdr:row>4</xdr:row>
      <xdr:rowOff>19050</xdr:rowOff>
    </xdr:to>
    <xdr:pic>
      <xdr:nvPicPr>
        <xdr:cNvPr id="3" name="Image 2" descr="logo-s-m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151"/>
          <a:ext cx="666750" cy="11048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952500</xdr:colOff>
      <xdr:row>0</xdr:row>
      <xdr:rowOff>0</xdr:rowOff>
    </xdr:from>
    <xdr:to>
      <xdr:col>4</xdr:col>
      <xdr:colOff>495300</xdr:colOff>
      <xdr:row>0</xdr:row>
      <xdr:rowOff>591207</xdr:rowOff>
    </xdr:to>
    <xdr:pic>
      <xdr:nvPicPr>
        <xdr:cNvPr id="2" name="Picture 1" descr="mariann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0"/>
          <a:ext cx="533400" cy="200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57151</xdr:rowOff>
    </xdr:from>
    <xdr:to>
      <xdr:col>0</xdr:col>
      <xdr:colOff>971550</xdr:colOff>
      <xdr:row>4</xdr:row>
      <xdr:rowOff>19050</xdr:rowOff>
    </xdr:to>
    <xdr:pic>
      <xdr:nvPicPr>
        <xdr:cNvPr id="3" name="Image 2" descr="logo-s-m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151"/>
          <a:ext cx="666750" cy="11048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45"/>
  <sheetViews>
    <sheetView view="pageLayout" zoomScaleNormal="100" workbookViewId="0">
      <selection activeCell="C10" sqref="C10"/>
    </sheetView>
  </sheetViews>
  <sheetFormatPr baseColWidth="10" defaultRowHeight="14.4" x14ac:dyDescent="0.3"/>
  <cols>
    <col min="1" max="1" width="29.88671875" customWidth="1"/>
    <col min="2" max="2" width="20.109375" customWidth="1"/>
    <col min="3" max="6" width="20.6640625" customWidth="1"/>
    <col min="7" max="7" width="27.33203125" customWidth="1"/>
  </cols>
  <sheetData>
    <row r="3" spans="1:7" x14ac:dyDescent="0.3">
      <c r="F3" s="31"/>
    </row>
    <row r="7" spans="1:7" ht="15.6" x14ac:dyDescent="0.3">
      <c r="A7" s="100" t="s">
        <v>39</v>
      </c>
      <c r="B7" s="100"/>
      <c r="C7" s="100"/>
      <c r="D7" s="100"/>
      <c r="E7" s="100"/>
      <c r="F7" s="100"/>
      <c r="G7" s="100"/>
    </row>
    <row r="8" spans="1:7" x14ac:dyDescent="0.3">
      <c r="A8" s="2"/>
      <c r="B8" s="2"/>
      <c r="C8" s="4"/>
      <c r="D8" s="61">
        <v>111.77</v>
      </c>
      <c r="E8" s="62"/>
      <c r="F8" s="62">
        <v>9.5299999999999994</v>
      </c>
      <c r="G8" s="63"/>
    </row>
    <row r="9" spans="1:7" x14ac:dyDescent="0.3">
      <c r="A9" s="2"/>
      <c r="B9" s="2"/>
      <c r="C9" s="4"/>
      <c r="D9" s="4"/>
      <c r="E9" s="63"/>
      <c r="F9" s="63"/>
      <c r="G9" s="63"/>
    </row>
    <row r="10" spans="1:7" x14ac:dyDescent="0.3">
      <c r="A10" s="1" t="s">
        <v>0</v>
      </c>
      <c r="B10" s="2"/>
      <c r="C10" s="3"/>
      <c r="D10" s="4"/>
      <c r="E10" s="5" t="s">
        <v>1</v>
      </c>
      <c r="F10" s="11"/>
      <c r="G10" s="11"/>
    </row>
    <row r="11" spans="1:7" x14ac:dyDescent="0.3">
      <c r="A11" s="1"/>
      <c r="B11" s="2"/>
      <c r="C11" s="3"/>
      <c r="D11" s="4"/>
      <c r="E11" s="5" t="s">
        <v>2</v>
      </c>
      <c r="F11" s="12"/>
      <c r="G11" s="11"/>
    </row>
    <row r="12" spans="1:7" x14ac:dyDescent="0.3">
      <c r="A12" s="1"/>
      <c r="B12" s="2"/>
      <c r="C12" s="4"/>
      <c r="D12" s="4"/>
      <c r="E12" s="5"/>
      <c r="F12" s="63"/>
      <c r="G12" s="2"/>
    </row>
    <row r="13" spans="1:7" x14ac:dyDescent="0.3">
      <c r="A13" s="6"/>
      <c r="B13" s="6"/>
      <c r="C13" s="101" t="s">
        <v>3</v>
      </c>
      <c r="D13" s="102"/>
      <c r="E13" s="102"/>
      <c r="F13" s="102"/>
      <c r="G13" s="103"/>
    </row>
    <row r="14" spans="1:7" ht="21.75" customHeight="1" x14ac:dyDescent="0.3">
      <c r="A14" s="6"/>
      <c r="B14" s="104" t="s">
        <v>4</v>
      </c>
      <c r="C14" s="106" t="s">
        <v>6</v>
      </c>
      <c r="D14" s="107"/>
      <c r="E14" s="106" t="s">
        <v>7</v>
      </c>
      <c r="F14" s="107"/>
      <c r="G14" s="35" t="s">
        <v>8</v>
      </c>
    </row>
    <row r="15" spans="1:7" ht="32.25" customHeight="1" x14ac:dyDescent="0.3">
      <c r="A15" s="6"/>
      <c r="B15" s="105"/>
      <c r="C15" s="108" t="s">
        <v>9</v>
      </c>
      <c r="D15" s="109"/>
      <c r="E15" s="108" t="s">
        <v>10</v>
      </c>
      <c r="F15" s="109"/>
      <c r="G15" s="36" t="s">
        <v>11</v>
      </c>
    </row>
    <row r="16" spans="1:7" ht="28.8" x14ac:dyDescent="0.3">
      <c r="A16" s="13" t="s">
        <v>12</v>
      </c>
      <c r="B16" s="13" t="s">
        <v>5</v>
      </c>
      <c r="C16" s="13" t="s">
        <v>13</v>
      </c>
      <c r="D16" s="14" t="s">
        <v>14</v>
      </c>
      <c r="E16" s="64" t="s">
        <v>15</v>
      </c>
      <c r="F16" s="14" t="s">
        <v>14</v>
      </c>
      <c r="G16" s="13" t="s">
        <v>16</v>
      </c>
    </row>
    <row r="17" spans="1:7" x14ac:dyDescent="0.3">
      <c r="A17" s="15"/>
      <c r="B17" s="16">
        <v>0</v>
      </c>
      <c r="C17" s="17">
        <f t="shared" ref="C17:C32" si="0">ROUNDUP(B17/15,)</f>
        <v>0</v>
      </c>
      <c r="D17" s="68">
        <f>$G$34*C17</f>
        <v>0</v>
      </c>
      <c r="E17" s="67">
        <v>0</v>
      </c>
      <c r="F17" s="68">
        <f>E17*$G$35*9</f>
        <v>0</v>
      </c>
      <c r="G17" s="97"/>
    </row>
    <row r="18" spans="1:7" x14ac:dyDescent="0.3">
      <c r="A18" s="18"/>
      <c r="B18" s="16">
        <v>0</v>
      </c>
      <c r="C18" s="17">
        <f t="shared" si="0"/>
        <v>0</v>
      </c>
      <c r="D18" s="68">
        <f t="shared" ref="D18:D32" si="1">$G$34*C18</f>
        <v>0</v>
      </c>
      <c r="E18" s="67">
        <v>0</v>
      </c>
      <c r="F18" s="68">
        <f t="shared" ref="F18:F32" si="2">E18*$G$35*9</f>
        <v>0</v>
      </c>
      <c r="G18" s="98"/>
    </row>
    <row r="19" spans="1:7" x14ac:dyDescent="0.3">
      <c r="A19" s="18"/>
      <c r="B19" s="16">
        <v>0</v>
      </c>
      <c r="C19" s="17">
        <f t="shared" si="0"/>
        <v>0</v>
      </c>
      <c r="D19" s="68">
        <f t="shared" si="1"/>
        <v>0</v>
      </c>
      <c r="E19" s="67">
        <v>0</v>
      </c>
      <c r="F19" s="68">
        <f t="shared" si="2"/>
        <v>0</v>
      </c>
      <c r="G19" s="98"/>
    </row>
    <row r="20" spans="1:7" x14ac:dyDescent="0.3">
      <c r="A20" s="18"/>
      <c r="B20" s="16">
        <v>0</v>
      </c>
      <c r="C20" s="17">
        <f t="shared" si="0"/>
        <v>0</v>
      </c>
      <c r="D20" s="68">
        <f t="shared" si="1"/>
        <v>0</v>
      </c>
      <c r="E20" s="67">
        <v>0</v>
      </c>
      <c r="F20" s="68">
        <f t="shared" si="2"/>
        <v>0</v>
      </c>
      <c r="G20" s="98"/>
    </row>
    <row r="21" spans="1:7" x14ac:dyDescent="0.3">
      <c r="A21" s="18"/>
      <c r="B21" s="16">
        <v>0</v>
      </c>
      <c r="C21" s="17">
        <f t="shared" si="0"/>
        <v>0</v>
      </c>
      <c r="D21" s="68">
        <f t="shared" si="1"/>
        <v>0</v>
      </c>
      <c r="E21" s="67">
        <v>0</v>
      </c>
      <c r="F21" s="68">
        <f t="shared" si="2"/>
        <v>0</v>
      </c>
      <c r="G21" s="98"/>
    </row>
    <row r="22" spans="1:7" x14ac:dyDescent="0.3">
      <c r="A22" s="18"/>
      <c r="B22" s="16">
        <v>0</v>
      </c>
      <c r="C22" s="17">
        <f t="shared" si="0"/>
        <v>0</v>
      </c>
      <c r="D22" s="68">
        <f t="shared" si="1"/>
        <v>0</v>
      </c>
      <c r="E22" s="67">
        <v>0</v>
      </c>
      <c r="F22" s="68">
        <f t="shared" si="2"/>
        <v>0</v>
      </c>
      <c r="G22" s="98"/>
    </row>
    <row r="23" spans="1:7" x14ac:dyDescent="0.3">
      <c r="A23" s="18"/>
      <c r="B23" s="16">
        <v>0</v>
      </c>
      <c r="C23" s="17">
        <f t="shared" si="0"/>
        <v>0</v>
      </c>
      <c r="D23" s="68">
        <f t="shared" si="1"/>
        <v>0</v>
      </c>
      <c r="E23" s="67">
        <v>0</v>
      </c>
      <c r="F23" s="68">
        <f t="shared" si="2"/>
        <v>0</v>
      </c>
      <c r="G23" s="98"/>
    </row>
    <row r="24" spans="1:7" x14ac:dyDescent="0.3">
      <c r="A24" s="18"/>
      <c r="B24" s="16">
        <v>0</v>
      </c>
      <c r="C24" s="17">
        <f t="shared" si="0"/>
        <v>0</v>
      </c>
      <c r="D24" s="68">
        <f t="shared" si="1"/>
        <v>0</v>
      </c>
      <c r="E24" s="67">
        <v>0</v>
      </c>
      <c r="F24" s="68">
        <f t="shared" si="2"/>
        <v>0</v>
      </c>
      <c r="G24" s="98"/>
    </row>
    <row r="25" spans="1:7" x14ac:dyDescent="0.3">
      <c r="A25" s="18"/>
      <c r="B25" s="16">
        <v>0</v>
      </c>
      <c r="C25" s="17">
        <f t="shared" si="0"/>
        <v>0</v>
      </c>
      <c r="D25" s="68">
        <f t="shared" si="1"/>
        <v>0</v>
      </c>
      <c r="E25" s="67">
        <v>0</v>
      </c>
      <c r="F25" s="68">
        <f t="shared" si="2"/>
        <v>0</v>
      </c>
      <c r="G25" s="98"/>
    </row>
    <row r="26" spans="1:7" x14ac:dyDescent="0.3">
      <c r="A26" s="18"/>
      <c r="B26" s="16">
        <v>0</v>
      </c>
      <c r="C26" s="17">
        <f t="shared" si="0"/>
        <v>0</v>
      </c>
      <c r="D26" s="68">
        <f t="shared" si="1"/>
        <v>0</v>
      </c>
      <c r="E26" s="67">
        <v>0</v>
      </c>
      <c r="F26" s="68">
        <f t="shared" si="2"/>
        <v>0</v>
      </c>
      <c r="G26" s="98"/>
    </row>
    <row r="27" spans="1:7" x14ac:dyDescent="0.3">
      <c r="A27" s="18"/>
      <c r="B27" s="16">
        <v>0</v>
      </c>
      <c r="C27" s="17">
        <f t="shared" si="0"/>
        <v>0</v>
      </c>
      <c r="D27" s="68">
        <f t="shared" si="1"/>
        <v>0</v>
      </c>
      <c r="E27" s="67">
        <v>0</v>
      </c>
      <c r="F27" s="68">
        <f t="shared" si="2"/>
        <v>0</v>
      </c>
      <c r="G27" s="98"/>
    </row>
    <row r="28" spans="1:7" x14ac:dyDescent="0.3">
      <c r="A28" s="18"/>
      <c r="B28" s="16">
        <v>0</v>
      </c>
      <c r="C28" s="17">
        <f t="shared" si="0"/>
        <v>0</v>
      </c>
      <c r="D28" s="68">
        <f t="shared" si="1"/>
        <v>0</v>
      </c>
      <c r="E28" s="67">
        <v>0</v>
      </c>
      <c r="F28" s="68">
        <f t="shared" si="2"/>
        <v>0</v>
      </c>
      <c r="G28" s="98"/>
    </row>
    <row r="29" spans="1:7" x14ac:dyDescent="0.3">
      <c r="A29" s="18"/>
      <c r="B29" s="16">
        <v>0</v>
      </c>
      <c r="C29" s="17">
        <f t="shared" si="0"/>
        <v>0</v>
      </c>
      <c r="D29" s="68">
        <f t="shared" si="1"/>
        <v>0</v>
      </c>
      <c r="E29" s="67">
        <v>0</v>
      </c>
      <c r="F29" s="68">
        <f t="shared" si="2"/>
        <v>0</v>
      </c>
      <c r="G29" s="98"/>
    </row>
    <row r="30" spans="1:7" x14ac:dyDescent="0.3">
      <c r="A30" s="18"/>
      <c r="B30" s="16">
        <v>0</v>
      </c>
      <c r="C30" s="17">
        <f t="shared" si="0"/>
        <v>0</v>
      </c>
      <c r="D30" s="68">
        <f t="shared" si="1"/>
        <v>0</v>
      </c>
      <c r="E30" s="67">
        <v>0</v>
      </c>
      <c r="F30" s="68">
        <f t="shared" si="2"/>
        <v>0</v>
      </c>
      <c r="G30" s="98"/>
    </row>
    <row r="31" spans="1:7" x14ac:dyDescent="0.3">
      <c r="A31" s="18"/>
      <c r="B31" s="16">
        <v>0</v>
      </c>
      <c r="C31" s="17">
        <f t="shared" si="0"/>
        <v>0</v>
      </c>
      <c r="D31" s="68">
        <f t="shared" si="1"/>
        <v>0</v>
      </c>
      <c r="E31" s="67">
        <v>0</v>
      </c>
      <c r="F31" s="68">
        <f t="shared" si="2"/>
        <v>0</v>
      </c>
      <c r="G31" s="98"/>
    </row>
    <row r="32" spans="1:7" x14ac:dyDescent="0.3">
      <c r="A32" s="20"/>
      <c r="B32" s="16">
        <v>0</v>
      </c>
      <c r="C32" s="17">
        <f t="shared" si="0"/>
        <v>0</v>
      </c>
      <c r="D32" s="68">
        <f t="shared" si="1"/>
        <v>0</v>
      </c>
      <c r="E32" s="67">
        <v>0</v>
      </c>
      <c r="F32" s="68">
        <f t="shared" si="2"/>
        <v>0</v>
      </c>
      <c r="G32" s="99"/>
    </row>
    <row r="33" spans="1:7" x14ac:dyDescent="0.3">
      <c r="A33" s="21" t="s">
        <v>17</v>
      </c>
      <c r="B33" s="22">
        <f>SUM(B17:B32)</f>
        <v>0</v>
      </c>
      <c r="C33" s="22">
        <f>SUM(C17:C32)</f>
        <v>0</v>
      </c>
      <c r="D33" s="23">
        <f>SUM(D17:D32)</f>
        <v>0</v>
      </c>
      <c r="E33" s="22"/>
      <c r="F33" s="23">
        <f>SUM(F17:F32)</f>
        <v>0</v>
      </c>
      <c r="G33" s="24">
        <v>203.21889275356</v>
      </c>
    </row>
    <row r="34" spans="1:7" x14ac:dyDescent="0.3">
      <c r="A34" s="95" t="s">
        <v>46</v>
      </c>
      <c r="B34" s="95"/>
      <c r="C34" s="95"/>
      <c r="D34" s="95"/>
      <c r="E34" s="95"/>
      <c r="F34" s="95"/>
      <c r="G34" s="43">
        <f>'Evo montant forfaitaire'!C4</f>
        <v>111.77039101445779</v>
      </c>
    </row>
    <row r="35" spans="1:7" x14ac:dyDescent="0.3">
      <c r="A35" s="96" t="s">
        <v>47</v>
      </c>
      <c r="B35" s="96"/>
      <c r="C35" s="96"/>
      <c r="D35" s="96"/>
      <c r="E35" s="96"/>
      <c r="F35" s="96"/>
      <c r="G35" s="6">
        <f>'Evo SMIC'!B2</f>
        <v>9.67</v>
      </c>
    </row>
    <row r="36" spans="1:7" ht="15" thickBot="1" x14ac:dyDescent="0.35">
      <c r="A36" s="96" t="s">
        <v>48</v>
      </c>
      <c r="B36" s="96"/>
      <c r="C36" s="96"/>
      <c r="D36" s="96"/>
      <c r="E36" s="96"/>
      <c r="F36" s="96"/>
      <c r="G36" s="59">
        <f>'Evo montant forfait'!C4</f>
        <v>203.21889275355957</v>
      </c>
    </row>
    <row r="37" spans="1:7" ht="15" thickBot="1" x14ac:dyDescent="0.35">
      <c r="A37" s="25" t="s">
        <v>18</v>
      </c>
      <c r="B37" s="26"/>
      <c r="C37" s="27">
        <f>IF(ISBLANK(F10),0,MAX(D33,F33,G33))</f>
        <v>0</v>
      </c>
      <c r="D37" s="26"/>
      <c r="E37" s="26"/>
      <c r="F37" s="26"/>
      <c r="G37" s="26"/>
    </row>
    <row r="38" spans="1:7" x14ac:dyDescent="0.3">
      <c r="A38" s="28" t="s">
        <v>19</v>
      </c>
      <c r="B38" s="6"/>
      <c r="C38" s="6"/>
      <c r="D38" s="6"/>
      <c r="E38" s="6"/>
      <c r="F38" s="6"/>
      <c r="G38" s="6"/>
    </row>
    <row r="39" spans="1:7" x14ac:dyDescent="0.3">
      <c r="A39" s="2"/>
      <c r="B39" s="29"/>
      <c r="C39" s="29"/>
      <c r="D39" s="29"/>
      <c r="E39" s="2"/>
      <c r="F39" s="2"/>
      <c r="G39" s="2"/>
    </row>
    <row r="40" spans="1:7" x14ac:dyDescent="0.3">
      <c r="A40" s="2" t="s">
        <v>20</v>
      </c>
      <c r="B40" s="2"/>
      <c r="C40" s="2"/>
      <c r="D40" s="2"/>
      <c r="E40" s="2"/>
      <c r="F40" s="30" t="s">
        <v>20</v>
      </c>
      <c r="G40" s="2"/>
    </row>
    <row r="41" spans="1:7" x14ac:dyDescent="0.3">
      <c r="A41" s="2" t="s">
        <v>21</v>
      </c>
      <c r="B41" s="2"/>
      <c r="C41" s="2"/>
      <c r="D41" s="2"/>
      <c r="E41" s="2"/>
      <c r="F41" s="2" t="s">
        <v>21</v>
      </c>
      <c r="G41" s="2"/>
    </row>
    <row r="42" spans="1:7" x14ac:dyDescent="0.3">
      <c r="A42" s="2" t="s">
        <v>22</v>
      </c>
      <c r="B42" s="2"/>
      <c r="C42" s="2"/>
      <c r="D42" s="2"/>
      <c r="E42" s="2"/>
      <c r="F42" s="2" t="s">
        <v>23</v>
      </c>
      <c r="G42" s="2"/>
    </row>
    <row r="43" spans="1:7" x14ac:dyDescent="0.3">
      <c r="A43" s="2"/>
      <c r="B43" s="5"/>
      <c r="C43" s="2"/>
      <c r="D43" s="2"/>
      <c r="E43" s="2"/>
      <c r="F43" s="2"/>
      <c r="G43" s="2"/>
    </row>
    <row r="44" spans="1:7" x14ac:dyDescent="0.3">
      <c r="A44" s="2"/>
      <c r="B44" s="2"/>
      <c r="C44" s="2"/>
      <c r="D44" s="2"/>
      <c r="E44" s="2"/>
      <c r="F44" s="2"/>
      <c r="G44" s="2"/>
    </row>
    <row r="45" spans="1:7" x14ac:dyDescent="0.3">
      <c r="A45" s="2"/>
      <c r="B45" s="2"/>
      <c r="C45" s="2"/>
      <c r="D45" s="2"/>
      <c r="E45" s="2"/>
      <c r="F45" s="2"/>
      <c r="G45" s="2"/>
    </row>
  </sheetData>
  <sheetProtection algorithmName="SHA-512" hashValue="Ztr31BSlyOW4fS9XV3yfFKJN//XeSn+NQMpwTbJuN4O78iwTLtOjaKCm4m2iO0o/deaX+xQMljz+Hb+YZ9r48Q==" saltValue="Mg/ngmx/vrgLJQCyaQqowg==" spinCount="100000" sheet="1" objects="1" scenarios="1"/>
  <customSheetViews>
    <customSheetView guid="{E052A898-6677-4149-825B-720387725574}" fitToPage="1" topLeftCell="A4">
      <selection activeCell="E20" sqref="E20"/>
      <pageMargins left="0.23622047244094491" right="0.23622047244094491" top="0.74803149606299213" bottom="0.74803149606299213" header="0.31496062992125984" footer="0.31496062992125984"/>
      <printOptions horizontalCentered="1"/>
      <pageSetup paperSize="9" scale="73" orientation="landscape" r:id="rId1"/>
    </customSheetView>
  </customSheetViews>
  <mergeCells count="11">
    <mergeCell ref="A34:F34"/>
    <mergeCell ref="A35:F35"/>
    <mergeCell ref="A36:F36"/>
    <mergeCell ref="G17:G32"/>
    <mergeCell ref="A7:G7"/>
    <mergeCell ref="C13:G13"/>
    <mergeCell ref="B14:B15"/>
    <mergeCell ref="C14:D14"/>
    <mergeCell ref="E14:F14"/>
    <mergeCell ref="C15:D15"/>
    <mergeCell ref="E15:F1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3" orientation="landscape" r:id="rId2"/>
  <ignoredErrors>
    <ignoredError sqref="F17" evalError="1"/>
  </ignoredError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G11" sqref="G11"/>
    </sheetView>
  </sheetViews>
  <sheetFormatPr baseColWidth="10" defaultRowHeight="14.4" x14ac:dyDescent="0.3"/>
  <cols>
    <col min="1" max="1" width="25.33203125" bestFit="1" customWidth="1"/>
    <col min="2" max="2" width="9.88671875" bestFit="1" customWidth="1"/>
    <col min="3" max="3" width="18.109375" bestFit="1" customWidth="1"/>
  </cols>
  <sheetData>
    <row r="1" spans="1:3" x14ac:dyDescent="0.3">
      <c r="A1" s="44" t="s">
        <v>31</v>
      </c>
      <c r="B1" s="44" t="s">
        <v>32</v>
      </c>
      <c r="C1" s="44" t="s">
        <v>33</v>
      </c>
    </row>
    <row r="2" spans="1:3" x14ac:dyDescent="0.3">
      <c r="A2" s="44" t="s">
        <v>24</v>
      </c>
      <c r="B2" s="44">
        <v>5623.23</v>
      </c>
      <c r="C2" s="45">
        <f t="shared" ref="C2:C4" si="0">B2*C3/B3</f>
        <v>205.66497328256838</v>
      </c>
    </row>
    <row r="3" spans="1:3" x14ac:dyDescent="0.3">
      <c r="A3" s="44" t="s">
        <v>25</v>
      </c>
      <c r="B3" s="44">
        <v>5589.69</v>
      </c>
      <c r="C3" s="45">
        <f t="shared" si="0"/>
        <v>204.43827560100505</v>
      </c>
    </row>
    <row r="4" spans="1:3" x14ac:dyDescent="0.3">
      <c r="A4" s="44" t="s">
        <v>26</v>
      </c>
      <c r="B4" s="44">
        <v>5556.35</v>
      </c>
      <c r="C4" s="45">
        <f t="shared" si="0"/>
        <v>203.21889275355957</v>
      </c>
    </row>
    <row r="5" spans="1:3" x14ac:dyDescent="0.3">
      <c r="A5" s="44" t="s">
        <v>27</v>
      </c>
      <c r="B5" s="44">
        <v>5528.71</v>
      </c>
      <c r="C5" s="45">
        <f>B5*C6/B6</f>
        <v>202.20798267847277</v>
      </c>
    </row>
    <row r="6" spans="1:3" x14ac:dyDescent="0.3">
      <c r="A6" s="44" t="s">
        <v>28</v>
      </c>
      <c r="B6" s="44">
        <v>5512.17</v>
      </c>
      <c r="C6" s="45">
        <f>B6*C7/B7</f>
        <v>201.60304589692666</v>
      </c>
    </row>
    <row r="7" spans="1:3" x14ac:dyDescent="0.3">
      <c r="A7" s="44" t="s">
        <v>29</v>
      </c>
      <c r="B7" s="44">
        <v>5484.75</v>
      </c>
      <c r="C7" s="45">
        <f>B7*C8/B8</f>
        <v>200.60018213936954</v>
      </c>
    </row>
    <row r="8" spans="1:3" x14ac:dyDescent="0.3">
      <c r="A8" s="44" t="s">
        <v>30</v>
      </c>
      <c r="B8" s="44">
        <v>5468.34</v>
      </c>
      <c r="C8" s="45">
        <v>200</v>
      </c>
    </row>
  </sheetData>
  <customSheetViews>
    <customSheetView guid="{E052A898-6677-4149-825B-720387725574}">
      <selection activeCell="C3" sqref="C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D13" sqref="D13"/>
    </sheetView>
  </sheetViews>
  <sheetFormatPr baseColWidth="10" defaultRowHeight="14.4" x14ac:dyDescent="0.3"/>
  <sheetData>
    <row r="1" spans="1:2" x14ac:dyDescent="0.3">
      <c r="A1" t="s">
        <v>34</v>
      </c>
      <c r="B1" t="s">
        <v>35</v>
      </c>
    </row>
    <row r="2" spans="1:2" x14ac:dyDescent="0.3">
      <c r="A2" s="46">
        <v>42370</v>
      </c>
      <c r="B2">
        <v>9.67</v>
      </c>
    </row>
    <row r="3" spans="1:2" x14ac:dyDescent="0.3">
      <c r="A3" s="46">
        <v>42736</v>
      </c>
      <c r="B3">
        <v>9.76</v>
      </c>
    </row>
    <row r="4" spans="1:2" x14ac:dyDescent="0.3">
      <c r="A4" s="46">
        <v>43101</v>
      </c>
      <c r="B4">
        <v>9.8800000000000008</v>
      </c>
    </row>
    <row r="5" spans="1:2" x14ac:dyDescent="0.3">
      <c r="A5" s="46">
        <v>43466</v>
      </c>
      <c r="B5">
        <v>10.029999999999999</v>
      </c>
    </row>
    <row r="6" spans="1:2" x14ac:dyDescent="0.3">
      <c r="A6" s="46">
        <v>43831</v>
      </c>
      <c r="B6">
        <v>10.15</v>
      </c>
    </row>
    <row r="7" spans="1:2" x14ac:dyDescent="0.3">
      <c r="A7" s="46">
        <v>43831</v>
      </c>
      <c r="B7">
        <v>10.25</v>
      </c>
    </row>
  </sheetData>
  <customSheetViews>
    <customSheetView guid="{E052A898-6677-4149-825B-720387725574}">
      <selection activeCell="B2" sqref="B2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view="pageLayout" zoomScaleNormal="100" workbookViewId="0">
      <selection activeCell="C12" sqref="C12"/>
    </sheetView>
  </sheetViews>
  <sheetFormatPr baseColWidth="10" defaultRowHeight="14.4" x14ac:dyDescent="0.3"/>
  <cols>
    <col min="1" max="1" width="27.33203125" customWidth="1"/>
    <col min="2" max="2" width="20.33203125" customWidth="1"/>
    <col min="3" max="6" width="20.6640625" customWidth="1"/>
    <col min="7" max="7" width="23" customWidth="1"/>
  </cols>
  <sheetData>
    <row r="1" spans="1:8" ht="93.75" customHeight="1" x14ac:dyDescent="0.3">
      <c r="A1" s="6"/>
      <c r="B1" s="6"/>
      <c r="C1" s="6"/>
      <c r="D1" s="6"/>
      <c r="E1" s="6"/>
      <c r="F1" s="6"/>
      <c r="G1" s="6"/>
    </row>
    <row r="2" spans="1:8" ht="15.6" x14ac:dyDescent="0.3">
      <c r="A2" s="100" t="s">
        <v>40</v>
      </c>
      <c r="B2" s="100"/>
      <c r="C2" s="100"/>
      <c r="D2" s="100"/>
      <c r="E2" s="100"/>
      <c r="F2" s="100"/>
      <c r="G2" s="100"/>
    </row>
    <row r="3" spans="1:8" x14ac:dyDescent="0.3">
      <c r="A3" s="2"/>
      <c r="B3" s="2"/>
      <c r="C3" s="4"/>
      <c r="D3" s="61">
        <v>111.77</v>
      </c>
      <c r="E3" s="62"/>
      <c r="F3" s="62">
        <v>9.5299999999999994</v>
      </c>
      <c r="G3" s="63"/>
      <c r="H3" s="2"/>
    </row>
    <row r="4" spans="1:8" x14ac:dyDescent="0.3">
      <c r="A4" s="2"/>
      <c r="B4" s="2"/>
      <c r="C4" s="4"/>
      <c r="D4" s="4"/>
      <c r="E4" s="63"/>
      <c r="F4" s="63"/>
      <c r="G4" s="63"/>
      <c r="H4" s="2"/>
    </row>
    <row r="5" spans="1:8" x14ac:dyDescent="0.3">
      <c r="A5" s="1" t="s">
        <v>0</v>
      </c>
      <c r="B5" s="2"/>
      <c r="C5" s="3"/>
      <c r="D5" s="4"/>
      <c r="E5" s="32" t="s">
        <v>1</v>
      </c>
      <c r="F5" s="11"/>
      <c r="G5" s="11"/>
      <c r="H5" s="2"/>
    </row>
    <row r="6" spans="1:8" x14ac:dyDescent="0.3">
      <c r="A6" s="1"/>
      <c r="B6" s="2"/>
      <c r="C6" s="3"/>
      <c r="D6" s="4"/>
      <c r="E6" s="32" t="s">
        <v>2</v>
      </c>
      <c r="F6" s="12"/>
      <c r="G6" s="11"/>
      <c r="H6" s="2"/>
    </row>
    <row r="7" spans="1:8" x14ac:dyDescent="0.3">
      <c r="A7" s="1"/>
      <c r="B7" s="2"/>
      <c r="C7" s="4"/>
      <c r="D7" s="4"/>
      <c r="E7" s="32"/>
      <c r="F7" s="63"/>
      <c r="G7" s="2"/>
      <c r="H7" s="2"/>
    </row>
    <row r="8" spans="1:8" x14ac:dyDescent="0.3">
      <c r="A8" s="6"/>
      <c r="B8" s="6"/>
      <c r="C8" s="101" t="s">
        <v>3</v>
      </c>
      <c r="D8" s="102"/>
      <c r="E8" s="102"/>
      <c r="F8" s="102"/>
      <c r="G8" s="103"/>
    </row>
    <row r="9" spans="1:8" ht="22.5" customHeight="1" x14ac:dyDescent="0.3">
      <c r="A9" s="6"/>
      <c r="B9" s="104" t="s">
        <v>4</v>
      </c>
      <c r="C9" s="106" t="s">
        <v>6</v>
      </c>
      <c r="D9" s="107"/>
      <c r="E9" s="106" t="s">
        <v>7</v>
      </c>
      <c r="F9" s="107"/>
      <c r="G9" s="35" t="s">
        <v>8</v>
      </c>
    </row>
    <row r="10" spans="1:8" ht="22.5" customHeight="1" x14ac:dyDescent="0.3">
      <c r="A10" s="6"/>
      <c r="B10" s="105"/>
      <c r="C10" s="108" t="s">
        <v>42</v>
      </c>
      <c r="D10" s="109"/>
      <c r="E10" s="108" t="s">
        <v>10</v>
      </c>
      <c r="F10" s="109"/>
      <c r="G10" s="36" t="s">
        <v>11</v>
      </c>
    </row>
    <row r="11" spans="1:8" ht="28.8" x14ac:dyDescent="0.3">
      <c r="A11" s="13" t="s">
        <v>12</v>
      </c>
      <c r="B11" s="64" t="s">
        <v>5</v>
      </c>
      <c r="C11" s="13" t="s">
        <v>13</v>
      </c>
      <c r="D11" s="14" t="s">
        <v>14</v>
      </c>
      <c r="E11" s="64" t="s">
        <v>15</v>
      </c>
      <c r="F11" s="14" t="s">
        <v>14</v>
      </c>
      <c r="G11" s="13" t="s">
        <v>16</v>
      </c>
    </row>
    <row r="12" spans="1:8" x14ac:dyDescent="0.3">
      <c r="A12" s="34"/>
      <c r="B12" s="37">
        <v>0</v>
      </c>
      <c r="C12" s="38">
        <f t="shared" ref="C12" si="0">ROUNDUP(B12/15,)</f>
        <v>0</v>
      </c>
      <c r="D12" s="39">
        <f>$G$29*C12</f>
        <v>0</v>
      </c>
      <c r="E12" s="37">
        <v>0</v>
      </c>
      <c r="F12" s="40">
        <f>E12*$G$30*9</f>
        <v>0</v>
      </c>
      <c r="G12" s="97"/>
    </row>
    <row r="13" spans="1:8" x14ac:dyDescent="0.3">
      <c r="A13" s="18"/>
      <c r="B13" s="41"/>
      <c r="C13" s="38">
        <f t="shared" ref="C13:C27" si="1">ROUNDUP(B13/15,)</f>
        <v>0</v>
      </c>
      <c r="D13" s="39">
        <f t="shared" ref="D13:D27" si="2">$G$29*C13</f>
        <v>0</v>
      </c>
      <c r="E13" s="37"/>
      <c r="F13" s="40">
        <f t="shared" ref="F13:F27" si="3">E13*$G$30*9</f>
        <v>0</v>
      </c>
      <c r="G13" s="98"/>
    </row>
    <row r="14" spans="1:8" x14ac:dyDescent="0.3">
      <c r="A14" s="18"/>
      <c r="B14" s="19"/>
      <c r="C14" s="38">
        <f t="shared" si="1"/>
        <v>0</v>
      </c>
      <c r="D14" s="39">
        <f t="shared" si="2"/>
        <v>0</v>
      </c>
      <c r="E14" s="37"/>
      <c r="F14" s="40">
        <f t="shared" si="3"/>
        <v>0</v>
      </c>
      <c r="G14" s="98"/>
    </row>
    <row r="15" spans="1:8" x14ac:dyDescent="0.3">
      <c r="A15" s="18"/>
      <c r="B15" s="41"/>
      <c r="C15" s="38">
        <f t="shared" si="1"/>
        <v>0</v>
      </c>
      <c r="D15" s="39">
        <f t="shared" si="2"/>
        <v>0</v>
      </c>
      <c r="E15" s="37"/>
      <c r="F15" s="40">
        <f t="shared" si="3"/>
        <v>0</v>
      </c>
      <c r="G15" s="98"/>
    </row>
    <row r="16" spans="1:8" x14ac:dyDescent="0.3">
      <c r="A16" s="18"/>
      <c r="B16" s="41">
        <v>0</v>
      </c>
      <c r="C16" s="38">
        <f t="shared" si="1"/>
        <v>0</v>
      </c>
      <c r="D16" s="39">
        <f t="shared" si="2"/>
        <v>0</v>
      </c>
      <c r="E16" s="37">
        <v>0</v>
      </c>
      <c r="F16" s="40">
        <f t="shared" si="3"/>
        <v>0</v>
      </c>
      <c r="G16" s="98"/>
    </row>
    <row r="17" spans="1:9" x14ac:dyDescent="0.3">
      <c r="A17" s="18"/>
      <c r="B17" s="41">
        <v>0</v>
      </c>
      <c r="C17" s="38">
        <f t="shared" si="1"/>
        <v>0</v>
      </c>
      <c r="D17" s="39">
        <f t="shared" si="2"/>
        <v>0</v>
      </c>
      <c r="E17" s="37">
        <v>0</v>
      </c>
      <c r="F17" s="40">
        <f t="shared" si="3"/>
        <v>0</v>
      </c>
      <c r="G17" s="98"/>
    </row>
    <row r="18" spans="1:9" x14ac:dyDescent="0.3">
      <c r="A18" s="18"/>
      <c r="B18" s="41">
        <v>0</v>
      </c>
      <c r="C18" s="38">
        <f t="shared" si="1"/>
        <v>0</v>
      </c>
      <c r="D18" s="39">
        <f t="shared" si="2"/>
        <v>0</v>
      </c>
      <c r="E18" s="37">
        <v>0</v>
      </c>
      <c r="F18" s="40">
        <f t="shared" si="3"/>
        <v>0</v>
      </c>
      <c r="G18" s="98"/>
    </row>
    <row r="19" spans="1:9" x14ac:dyDescent="0.3">
      <c r="A19" s="18"/>
      <c r="B19" s="41">
        <v>0</v>
      </c>
      <c r="C19" s="38">
        <f t="shared" si="1"/>
        <v>0</v>
      </c>
      <c r="D19" s="39">
        <f t="shared" si="2"/>
        <v>0</v>
      </c>
      <c r="E19" s="37">
        <v>0</v>
      </c>
      <c r="F19" s="40">
        <f t="shared" si="3"/>
        <v>0</v>
      </c>
      <c r="G19" s="98"/>
    </row>
    <row r="20" spans="1:9" x14ac:dyDescent="0.3">
      <c r="A20" s="18"/>
      <c r="B20" s="41">
        <v>0</v>
      </c>
      <c r="C20" s="38">
        <f t="shared" si="1"/>
        <v>0</v>
      </c>
      <c r="D20" s="39">
        <f t="shared" si="2"/>
        <v>0</v>
      </c>
      <c r="E20" s="37">
        <v>0</v>
      </c>
      <c r="F20" s="40">
        <f t="shared" si="3"/>
        <v>0</v>
      </c>
      <c r="G20" s="98"/>
    </row>
    <row r="21" spans="1:9" x14ac:dyDescent="0.3">
      <c r="A21" s="18"/>
      <c r="B21" s="41">
        <v>0</v>
      </c>
      <c r="C21" s="38">
        <f t="shared" si="1"/>
        <v>0</v>
      </c>
      <c r="D21" s="39">
        <f t="shared" si="2"/>
        <v>0</v>
      </c>
      <c r="E21" s="37">
        <v>0</v>
      </c>
      <c r="F21" s="40">
        <f t="shared" si="3"/>
        <v>0</v>
      </c>
      <c r="G21" s="98"/>
    </row>
    <row r="22" spans="1:9" x14ac:dyDescent="0.3">
      <c r="A22" s="18"/>
      <c r="B22" s="41">
        <v>0</v>
      </c>
      <c r="C22" s="38">
        <f t="shared" si="1"/>
        <v>0</v>
      </c>
      <c r="D22" s="39">
        <f t="shared" si="2"/>
        <v>0</v>
      </c>
      <c r="E22" s="37">
        <v>0</v>
      </c>
      <c r="F22" s="40">
        <f t="shared" si="3"/>
        <v>0</v>
      </c>
      <c r="G22" s="98"/>
    </row>
    <row r="23" spans="1:9" x14ac:dyDescent="0.3">
      <c r="A23" s="18"/>
      <c r="B23" s="41">
        <v>0</v>
      </c>
      <c r="C23" s="38">
        <f t="shared" si="1"/>
        <v>0</v>
      </c>
      <c r="D23" s="39">
        <f t="shared" si="2"/>
        <v>0</v>
      </c>
      <c r="E23" s="37">
        <v>0</v>
      </c>
      <c r="F23" s="40">
        <f t="shared" si="3"/>
        <v>0</v>
      </c>
      <c r="G23" s="98"/>
    </row>
    <row r="24" spans="1:9" x14ac:dyDescent="0.3">
      <c r="A24" s="18"/>
      <c r="B24" s="41">
        <v>0</v>
      </c>
      <c r="C24" s="38">
        <f t="shared" si="1"/>
        <v>0</v>
      </c>
      <c r="D24" s="39">
        <f t="shared" si="2"/>
        <v>0</v>
      </c>
      <c r="E24" s="37">
        <v>0</v>
      </c>
      <c r="F24" s="40">
        <f t="shared" si="3"/>
        <v>0</v>
      </c>
      <c r="G24" s="98"/>
    </row>
    <row r="25" spans="1:9" x14ac:dyDescent="0.3">
      <c r="A25" s="18"/>
      <c r="B25" s="41">
        <v>0</v>
      </c>
      <c r="C25" s="38">
        <f t="shared" si="1"/>
        <v>0</v>
      </c>
      <c r="D25" s="39">
        <f t="shared" si="2"/>
        <v>0</v>
      </c>
      <c r="E25" s="37">
        <v>0</v>
      </c>
      <c r="F25" s="40">
        <f t="shared" si="3"/>
        <v>0</v>
      </c>
      <c r="G25" s="98"/>
    </row>
    <row r="26" spans="1:9" x14ac:dyDescent="0.3">
      <c r="A26" s="18"/>
      <c r="B26" s="41">
        <v>0</v>
      </c>
      <c r="C26" s="38">
        <f t="shared" si="1"/>
        <v>0</v>
      </c>
      <c r="D26" s="39">
        <f t="shared" si="2"/>
        <v>0</v>
      </c>
      <c r="E26" s="37">
        <v>0</v>
      </c>
      <c r="F26" s="40">
        <f t="shared" si="3"/>
        <v>0</v>
      </c>
      <c r="G26" s="98"/>
    </row>
    <row r="27" spans="1:9" x14ac:dyDescent="0.3">
      <c r="A27" s="20"/>
      <c r="B27" s="42">
        <v>0</v>
      </c>
      <c r="C27" s="38">
        <f t="shared" si="1"/>
        <v>0</v>
      </c>
      <c r="D27" s="39">
        <f t="shared" si="2"/>
        <v>0</v>
      </c>
      <c r="E27" s="37">
        <v>0</v>
      </c>
      <c r="F27" s="40">
        <f t="shared" si="3"/>
        <v>0</v>
      </c>
      <c r="G27" s="99"/>
    </row>
    <row r="28" spans="1:9" x14ac:dyDescent="0.3">
      <c r="A28" s="21" t="s">
        <v>17</v>
      </c>
      <c r="B28" s="22">
        <f>SUM(B12:B27)</f>
        <v>0</v>
      </c>
      <c r="C28" s="22">
        <f>SUM(C12:C27)</f>
        <v>0</v>
      </c>
      <c r="D28" s="23">
        <f>SUM(D12:D27)</f>
        <v>0</v>
      </c>
      <c r="E28" s="23">
        <f>SUM(E12:E27)</f>
        <v>0</v>
      </c>
      <c r="F28" s="23">
        <f>SUM(F12:F27)</f>
        <v>0</v>
      </c>
      <c r="G28" s="24">
        <f>G31</f>
        <v>204.43827560100505</v>
      </c>
    </row>
    <row r="29" spans="1:9" x14ac:dyDescent="0.3">
      <c r="A29" s="95" t="s">
        <v>49</v>
      </c>
      <c r="B29" s="95"/>
      <c r="C29" s="95"/>
      <c r="D29" s="95"/>
      <c r="E29" s="95"/>
      <c r="F29" s="95"/>
      <c r="G29" s="69">
        <f>'Evo montant forfaitaire'!C3</f>
        <v>112.44105158055278</v>
      </c>
    </row>
    <row r="30" spans="1:9" x14ac:dyDescent="0.3">
      <c r="A30" s="96" t="s">
        <v>50</v>
      </c>
      <c r="B30" s="96"/>
      <c r="C30" s="96"/>
      <c r="D30" s="96"/>
      <c r="E30" s="96"/>
      <c r="F30" s="96"/>
      <c r="G30">
        <f>'Evo SMIC'!B2</f>
        <v>9.67</v>
      </c>
    </row>
    <row r="31" spans="1:9" ht="15" thickBot="1" x14ac:dyDescent="0.35">
      <c r="A31" s="96" t="s">
        <v>51</v>
      </c>
      <c r="B31" s="96"/>
      <c r="C31" s="96"/>
      <c r="D31" s="96"/>
      <c r="E31" s="96"/>
      <c r="F31" s="96"/>
      <c r="G31" s="70">
        <f>'Evo montant forfait'!C3</f>
        <v>204.43827560100505</v>
      </c>
    </row>
    <row r="32" spans="1:9" ht="15" thickBot="1" x14ac:dyDescent="0.35">
      <c r="A32" s="25" t="s">
        <v>18</v>
      </c>
      <c r="B32" s="26"/>
      <c r="C32" s="27">
        <f>IF(ISBLANK(F5),0,MAX(D28,F28,G28))</f>
        <v>0</v>
      </c>
      <c r="D32" s="26"/>
      <c r="E32" s="26"/>
      <c r="F32" s="26"/>
      <c r="G32" s="26"/>
      <c r="H32" s="2"/>
      <c r="I32" s="2"/>
    </row>
    <row r="33" spans="1:9" x14ac:dyDescent="0.3">
      <c r="A33" s="28" t="s">
        <v>19</v>
      </c>
      <c r="B33" s="6"/>
      <c r="C33" s="6"/>
      <c r="D33" s="6"/>
      <c r="E33" s="6"/>
      <c r="F33" s="6"/>
      <c r="G33" s="6"/>
      <c r="H33" s="2"/>
      <c r="I33" s="2"/>
    </row>
    <row r="34" spans="1:9" x14ac:dyDescent="0.3">
      <c r="A34" s="2"/>
      <c r="B34" s="33"/>
      <c r="C34" s="33"/>
      <c r="D34" s="33"/>
      <c r="E34" s="2"/>
      <c r="F34" s="2"/>
      <c r="G34" s="2"/>
      <c r="H34" s="2"/>
      <c r="I34" s="2"/>
    </row>
    <row r="35" spans="1:9" x14ac:dyDescent="0.3">
      <c r="A35" s="2" t="s">
        <v>20</v>
      </c>
      <c r="B35" s="2"/>
      <c r="C35" s="2"/>
      <c r="D35" s="2"/>
      <c r="E35" s="2"/>
      <c r="F35" s="2" t="s">
        <v>20</v>
      </c>
      <c r="G35" s="2"/>
    </row>
    <row r="36" spans="1:9" x14ac:dyDescent="0.3">
      <c r="A36" s="2" t="s">
        <v>21</v>
      </c>
      <c r="B36" s="2"/>
      <c r="C36" s="2"/>
      <c r="D36" s="2"/>
      <c r="E36" s="2"/>
      <c r="F36" s="2" t="s">
        <v>21</v>
      </c>
      <c r="G36" s="2"/>
    </row>
    <row r="37" spans="1:9" x14ac:dyDescent="0.3">
      <c r="A37" s="2" t="s">
        <v>22</v>
      </c>
      <c r="B37" s="2"/>
      <c r="C37" s="2"/>
      <c r="D37" s="2"/>
      <c r="E37" s="2"/>
      <c r="F37" s="2" t="s">
        <v>23</v>
      </c>
      <c r="G37" s="2"/>
    </row>
    <row r="38" spans="1:9" x14ac:dyDescent="0.3">
      <c r="A38" s="2"/>
      <c r="B38" s="32"/>
      <c r="C38" s="2"/>
      <c r="D38" s="2"/>
      <c r="E38" s="2"/>
      <c r="F38" s="2"/>
      <c r="G38" s="2"/>
    </row>
    <row r="39" spans="1:9" x14ac:dyDescent="0.3">
      <c r="A39" s="2"/>
      <c r="B39" s="2"/>
      <c r="C39" s="2"/>
      <c r="D39" s="2"/>
      <c r="E39" s="2"/>
      <c r="F39" s="2"/>
      <c r="G39" s="2"/>
    </row>
  </sheetData>
  <sheetProtection algorithmName="SHA-512" hashValue="AUBqXhnsIphlRVcWUxRof2htrGfNkia1WJdSquNNhz1TEvYNIhdGhyDuoTQDxnpO/Mr8DHW76nHjTLTnhVdFIw==" saltValue="uvWCmK0CBu0FAbGBIwF5tw==" spinCount="100000" sheet="1" objects="1" scenarios="1"/>
  <customSheetViews>
    <customSheetView guid="{E052A898-6677-4149-825B-720387725574}" showPageBreaks="1" fitToPage="1" printArea="1" view="pageLayout">
      <selection activeCell="C12" sqref="C12"/>
      <pageMargins left="0.23622047244094491" right="0.23622047244094491" top="0.74803149606299213" bottom="0.74803149606299213" header="0.31496062992125984" footer="0.31496062992125984"/>
      <printOptions horizontalCentered="1"/>
      <pageSetup paperSize="9" scale="75" orientation="landscape" r:id="rId1"/>
    </customSheetView>
  </customSheetViews>
  <mergeCells count="11">
    <mergeCell ref="A29:F29"/>
    <mergeCell ref="A30:F30"/>
    <mergeCell ref="A31:F31"/>
    <mergeCell ref="G12:G27"/>
    <mergeCell ref="A2:G2"/>
    <mergeCell ref="C8:G8"/>
    <mergeCell ref="B9:B10"/>
    <mergeCell ref="C9:D9"/>
    <mergeCell ref="E9:F9"/>
    <mergeCell ref="C10:D10"/>
    <mergeCell ref="E10:F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Layout" topLeftCell="A16" zoomScaleNormal="100" workbookViewId="0">
      <selection activeCell="E35" sqref="E35"/>
    </sheetView>
  </sheetViews>
  <sheetFormatPr baseColWidth="10" defaultRowHeight="14.4" x14ac:dyDescent="0.3"/>
  <cols>
    <col min="1" max="1" width="36.44140625" customWidth="1"/>
    <col min="2" max="2" width="20.33203125" customWidth="1"/>
    <col min="3" max="6" width="20.6640625" customWidth="1"/>
    <col min="7" max="7" width="23" customWidth="1"/>
  </cols>
  <sheetData>
    <row r="1" spans="1:7" ht="93.75" customHeight="1" x14ac:dyDescent="0.3">
      <c r="A1" s="6"/>
      <c r="B1" s="6"/>
      <c r="C1" s="6"/>
      <c r="D1" s="6"/>
      <c r="E1" s="6"/>
      <c r="F1" s="6"/>
      <c r="G1" s="6"/>
    </row>
    <row r="2" spans="1:7" ht="15.6" x14ac:dyDescent="0.3">
      <c r="A2" s="100" t="s">
        <v>41</v>
      </c>
      <c r="B2" s="100"/>
      <c r="C2" s="100"/>
      <c r="D2" s="100"/>
      <c r="E2" s="100"/>
      <c r="F2" s="100"/>
      <c r="G2" s="100"/>
    </row>
    <row r="3" spans="1:7" x14ac:dyDescent="0.3">
      <c r="A3" s="6"/>
      <c r="B3" s="6"/>
      <c r="C3" s="7"/>
      <c r="D3" s="8">
        <v>111.77</v>
      </c>
      <c r="E3" s="9"/>
      <c r="F3" s="9">
        <v>9.5299999999999994</v>
      </c>
      <c r="G3" s="10"/>
    </row>
    <row r="4" spans="1:7" x14ac:dyDescent="0.3">
      <c r="A4" s="2"/>
      <c r="B4" s="2"/>
      <c r="C4" s="4"/>
      <c r="D4" s="4"/>
      <c r="E4" s="63"/>
      <c r="F4" s="63"/>
      <c r="G4" s="63"/>
    </row>
    <row r="5" spans="1:7" x14ac:dyDescent="0.3">
      <c r="A5" s="1" t="s">
        <v>0</v>
      </c>
      <c r="B5" s="2"/>
      <c r="C5" s="3"/>
      <c r="D5" s="4"/>
      <c r="E5" s="32" t="s">
        <v>1</v>
      </c>
      <c r="F5" s="87"/>
      <c r="G5" s="11"/>
    </row>
    <row r="6" spans="1:7" x14ac:dyDescent="0.3">
      <c r="A6" s="1"/>
      <c r="B6" s="2"/>
      <c r="C6" s="3"/>
      <c r="D6" s="4"/>
      <c r="E6" s="32" t="s">
        <v>2</v>
      </c>
      <c r="F6" s="88"/>
      <c r="G6" s="11"/>
    </row>
    <row r="7" spans="1:7" x14ac:dyDescent="0.3">
      <c r="A7" s="1"/>
      <c r="B7" s="2"/>
      <c r="C7" s="4"/>
      <c r="D7" s="4"/>
      <c r="E7" s="32"/>
      <c r="F7" s="63"/>
      <c r="G7" s="2"/>
    </row>
    <row r="8" spans="1:7" x14ac:dyDescent="0.3">
      <c r="A8" s="6"/>
      <c r="B8" s="6"/>
      <c r="C8" s="101" t="s">
        <v>3</v>
      </c>
      <c r="D8" s="102"/>
      <c r="E8" s="102"/>
      <c r="F8" s="102"/>
      <c r="G8" s="103"/>
    </row>
    <row r="9" spans="1:7" ht="64.5" customHeight="1" x14ac:dyDescent="0.3">
      <c r="A9" s="90" t="s">
        <v>58</v>
      </c>
      <c r="B9" s="104" t="s">
        <v>4</v>
      </c>
      <c r="C9" s="106" t="s">
        <v>6</v>
      </c>
      <c r="D9" s="107"/>
      <c r="E9" s="106" t="s">
        <v>7</v>
      </c>
      <c r="F9" s="107"/>
      <c r="G9" s="35" t="s">
        <v>8</v>
      </c>
    </row>
    <row r="10" spans="1:7" ht="22.5" customHeight="1" x14ac:dyDescent="0.3">
      <c r="A10" s="6"/>
      <c r="B10" s="105"/>
      <c r="C10" s="108" t="s">
        <v>42</v>
      </c>
      <c r="D10" s="109"/>
      <c r="E10" s="108" t="s">
        <v>10</v>
      </c>
      <c r="F10" s="109"/>
      <c r="G10" s="36" t="s">
        <v>11</v>
      </c>
    </row>
    <row r="11" spans="1:7" ht="28.8" x14ac:dyDescent="0.3">
      <c r="A11" s="13" t="s">
        <v>12</v>
      </c>
      <c r="B11" s="13" t="s">
        <v>5</v>
      </c>
      <c r="C11" s="64" t="s">
        <v>13</v>
      </c>
      <c r="D11" s="14" t="s">
        <v>14</v>
      </c>
      <c r="E11" s="64" t="s">
        <v>15</v>
      </c>
      <c r="F11" s="14" t="s">
        <v>14</v>
      </c>
      <c r="G11" s="13" t="s">
        <v>16</v>
      </c>
    </row>
    <row r="12" spans="1:7" x14ac:dyDescent="0.3">
      <c r="A12" s="34"/>
      <c r="B12" s="84"/>
      <c r="C12" s="38">
        <f t="shared" ref="C12:C27" si="0">ROUNDUP(B12/15,)</f>
        <v>0</v>
      </c>
      <c r="D12" s="39">
        <f>$G$29*C12</f>
        <v>0</v>
      </c>
      <c r="E12" s="86"/>
      <c r="F12" s="40">
        <f>E12*$G$30*9</f>
        <v>0</v>
      </c>
      <c r="G12" s="97"/>
    </row>
    <row r="13" spans="1:7" x14ac:dyDescent="0.3">
      <c r="A13" s="18"/>
      <c r="B13" s="84">
        <v>0</v>
      </c>
      <c r="C13" s="38">
        <f t="shared" si="0"/>
        <v>0</v>
      </c>
      <c r="D13" s="39">
        <f t="shared" ref="D13:D27" si="1">$G$29*C13</f>
        <v>0</v>
      </c>
      <c r="E13" s="86"/>
      <c r="F13" s="40">
        <f t="shared" ref="F13:F27" si="2">E13*$G$30*9</f>
        <v>0</v>
      </c>
      <c r="G13" s="98"/>
    </row>
    <row r="14" spans="1:7" x14ac:dyDescent="0.3">
      <c r="A14" s="18"/>
      <c r="B14" s="84">
        <v>0</v>
      </c>
      <c r="C14" s="38">
        <f t="shared" si="0"/>
        <v>0</v>
      </c>
      <c r="D14" s="39">
        <f t="shared" si="1"/>
        <v>0</v>
      </c>
      <c r="E14" s="86"/>
      <c r="F14" s="40">
        <f t="shared" si="2"/>
        <v>0</v>
      </c>
      <c r="G14" s="98"/>
    </row>
    <row r="15" spans="1:7" x14ac:dyDescent="0.3">
      <c r="A15" s="18"/>
      <c r="B15" s="84">
        <v>0</v>
      </c>
      <c r="C15" s="38">
        <f t="shared" si="0"/>
        <v>0</v>
      </c>
      <c r="D15" s="39">
        <f t="shared" si="1"/>
        <v>0</v>
      </c>
      <c r="E15" s="86"/>
      <c r="F15" s="40">
        <f t="shared" si="2"/>
        <v>0</v>
      </c>
      <c r="G15" s="98"/>
    </row>
    <row r="16" spans="1:7" x14ac:dyDescent="0.3">
      <c r="A16" s="18"/>
      <c r="B16" s="84">
        <v>0</v>
      </c>
      <c r="C16" s="38">
        <f t="shared" si="0"/>
        <v>0</v>
      </c>
      <c r="D16" s="39">
        <f t="shared" si="1"/>
        <v>0</v>
      </c>
      <c r="E16" s="86">
        <v>0</v>
      </c>
      <c r="F16" s="40">
        <f t="shared" si="2"/>
        <v>0</v>
      </c>
      <c r="G16" s="98"/>
    </row>
    <row r="17" spans="1:7" x14ac:dyDescent="0.3">
      <c r="A17" s="18"/>
      <c r="B17" s="84">
        <v>0</v>
      </c>
      <c r="C17" s="38">
        <f t="shared" si="0"/>
        <v>0</v>
      </c>
      <c r="D17" s="39">
        <f t="shared" si="1"/>
        <v>0</v>
      </c>
      <c r="E17" s="86">
        <v>0</v>
      </c>
      <c r="F17" s="40">
        <f t="shared" si="2"/>
        <v>0</v>
      </c>
      <c r="G17" s="98"/>
    </row>
    <row r="18" spans="1:7" x14ac:dyDescent="0.3">
      <c r="A18" s="18"/>
      <c r="B18" s="84">
        <v>0</v>
      </c>
      <c r="C18" s="38">
        <f t="shared" si="0"/>
        <v>0</v>
      </c>
      <c r="D18" s="39">
        <f t="shared" si="1"/>
        <v>0</v>
      </c>
      <c r="E18" s="86">
        <v>0</v>
      </c>
      <c r="F18" s="40">
        <f t="shared" si="2"/>
        <v>0</v>
      </c>
      <c r="G18" s="98"/>
    </row>
    <row r="19" spans="1:7" x14ac:dyDescent="0.3">
      <c r="A19" s="18"/>
      <c r="B19" s="84">
        <v>0</v>
      </c>
      <c r="C19" s="38">
        <f t="shared" si="0"/>
        <v>0</v>
      </c>
      <c r="D19" s="39">
        <f t="shared" si="1"/>
        <v>0</v>
      </c>
      <c r="E19" s="86">
        <v>0</v>
      </c>
      <c r="F19" s="40">
        <f t="shared" si="2"/>
        <v>0</v>
      </c>
      <c r="G19" s="98"/>
    </row>
    <row r="20" spans="1:7" x14ac:dyDescent="0.3">
      <c r="A20" s="18"/>
      <c r="B20" s="84">
        <v>0</v>
      </c>
      <c r="C20" s="38">
        <f t="shared" si="0"/>
        <v>0</v>
      </c>
      <c r="D20" s="39">
        <f t="shared" si="1"/>
        <v>0</v>
      </c>
      <c r="E20" s="86">
        <v>0</v>
      </c>
      <c r="F20" s="40">
        <f t="shared" si="2"/>
        <v>0</v>
      </c>
      <c r="G20" s="98"/>
    </row>
    <row r="21" spans="1:7" x14ac:dyDescent="0.3">
      <c r="A21" s="18"/>
      <c r="B21" s="84">
        <v>0</v>
      </c>
      <c r="C21" s="38">
        <f t="shared" si="0"/>
        <v>0</v>
      </c>
      <c r="D21" s="39">
        <f t="shared" si="1"/>
        <v>0</v>
      </c>
      <c r="E21" s="86">
        <v>0</v>
      </c>
      <c r="F21" s="40">
        <f t="shared" si="2"/>
        <v>0</v>
      </c>
      <c r="G21" s="98"/>
    </row>
    <row r="22" spans="1:7" x14ac:dyDescent="0.3">
      <c r="A22" s="18"/>
      <c r="B22" s="84">
        <v>0</v>
      </c>
      <c r="C22" s="38">
        <f t="shared" si="0"/>
        <v>0</v>
      </c>
      <c r="D22" s="39">
        <f t="shared" si="1"/>
        <v>0</v>
      </c>
      <c r="E22" s="86">
        <v>0</v>
      </c>
      <c r="F22" s="40">
        <f t="shared" si="2"/>
        <v>0</v>
      </c>
      <c r="G22" s="98"/>
    </row>
    <row r="23" spans="1:7" x14ac:dyDescent="0.3">
      <c r="A23" s="18"/>
      <c r="B23" s="84">
        <v>0</v>
      </c>
      <c r="C23" s="38">
        <f t="shared" si="0"/>
        <v>0</v>
      </c>
      <c r="D23" s="39">
        <f t="shared" si="1"/>
        <v>0</v>
      </c>
      <c r="E23" s="86">
        <v>0</v>
      </c>
      <c r="F23" s="40">
        <f t="shared" si="2"/>
        <v>0</v>
      </c>
      <c r="G23" s="98"/>
    </row>
    <row r="24" spans="1:7" x14ac:dyDescent="0.3">
      <c r="A24" s="18"/>
      <c r="B24" s="84">
        <v>0</v>
      </c>
      <c r="C24" s="38">
        <f t="shared" si="0"/>
        <v>0</v>
      </c>
      <c r="D24" s="39">
        <f t="shared" si="1"/>
        <v>0</v>
      </c>
      <c r="E24" s="86">
        <v>0</v>
      </c>
      <c r="F24" s="40">
        <f t="shared" si="2"/>
        <v>0</v>
      </c>
      <c r="G24" s="98"/>
    </row>
    <row r="25" spans="1:7" x14ac:dyDescent="0.3">
      <c r="A25" s="18"/>
      <c r="B25" s="84">
        <v>0</v>
      </c>
      <c r="C25" s="38">
        <f t="shared" si="0"/>
        <v>0</v>
      </c>
      <c r="D25" s="39">
        <f t="shared" si="1"/>
        <v>0</v>
      </c>
      <c r="E25" s="86">
        <v>0</v>
      </c>
      <c r="F25" s="40">
        <f t="shared" si="2"/>
        <v>0</v>
      </c>
      <c r="G25" s="98"/>
    </row>
    <row r="26" spans="1:7" x14ac:dyDescent="0.3">
      <c r="A26" s="18"/>
      <c r="B26" s="84">
        <v>0</v>
      </c>
      <c r="C26" s="38">
        <f t="shared" si="0"/>
        <v>0</v>
      </c>
      <c r="D26" s="39">
        <f t="shared" si="1"/>
        <v>0</v>
      </c>
      <c r="E26" s="86">
        <v>0</v>
      </c>
      <c r="F26" s="40">
        <f t="shared" si="2"/>
        <v>0</v>
      </c>
      <c r="G26" s="98"/>
    </row>
    <row r="27" spans="1:7" x14ac:dyDescent="0.3">
      <c r="A27" s="20"/>
      <c r="B27" s="85">
        <v>0</v>
      </c>
      <c r="C27" s="38">
        <f t="shared" si="0"/>
        <v>0</v>
      </c>
      <c r="D27" s="39">
        <f t="shared" si="1"/>
        <v>0</v>
      </c>
      <c r="E27" s="86">
        <v>0</v>
      </c>
      <c r="F27" s="40">
        <f t="shared" si="2"/>
        <v>0</v>
      </c>
      <c r="G27" s="99"/>
    </row>
    <row r="28" spans="1:7" x14ac:dyDescent="0.3">
      <c r="A28" s="21" t="s">
        <v>17</v>
      </c>
      <c r="B28" s="22">
        <f>SUM(B12:B27)</f>
        <v>0</v>
      </c>
      <c r="C28" s="22">
        <f>SUM(C12:C27)</f>
        <v>0</v>
      </c>
      <c r="D28" s="23">
        <f>SUM(D12:D27)</f>
        <v>0</v>
      </c>
      <c r="E28" s="23">
        <f>SUM(E12:E27)</f>
        <v>0</v>
      </c>
      <c r="F28" s="23">
        <f>SUM(F12:F27)</f>
        <v>0</v>
      </c>
      <c r="G28" s="24">
        <f>G31</f>
        <v>204.43827560100505</v>
      </c>
    </row>
    <row r="29" spans="1:7" x14ac:dyDescent="0.3">
      <c r="A29" s="95" t="s">
        <v>52</v>
      </c>
      <c r="B29" s="95"/>
      <c r="C29" s="95"/>
      <c r="D29" s="95"/>
      <c r="E29" s="95"/>
      <c r="F29" s="95"/>
      <c r="G29" s="71">
        <f>'Evo montant forfaitaire'!C3</f>
        <v>112.44105158055278</v>
      </c>
    </row>
    <row r="30" spans="1:7" x14ac:dyDescent="0.3">
      <c r="A30" s="96" t="s">
        <v>53</v>
      </c>
      <c r="B30" s="96"/>
      <c r="C30" s="96"/>
      <c r="D30" s="96"/>
      <c r="E30" s="96"/>
      <c r="F30" s="96"/>
      <c r="G30" s="73">
        <f>'Evo SMIC'!B3</f>
        <v>9.76</v>
      </c>
    </row>
    <row r="31" spans="1:7" ht="15" thickBot="1" x14ac:dyDescent="0.35">
      <c r="A31" s="96" t="s">
        <v>54</v>
      </c>
      <c r="B31" s="96"/>
      <c r="C31" s="96"/>
      <c r="D31" s="96"/>
      <c r="E31" s="96"/>
      <c r="F31" s="96"/>
      <c r="G31" s="72">
        <f>'Evo montant forfait'!C3</f>
        <v>204.43827560100505</v>
      </c>
    </row>
    <row r="32" spans="1:7" ht="15" thickBot="1" x14ac:dyDescent="0.35">
      <c r="A32" s="25" t="s">
        <v>18</v>
      </c>
      <c r="B32" s="26"/>
      <c r="C32" s="27">
        <f>IF(ISBLANK(F5),0,MAX(D28,F28,G28))</f>
        <v>0</v>
      </c>
      <c r="D32" s="26"/>
      <c r="E32" s="26"/>
      <c r="F32" s="26"/>
      <c r="G32" s="26"/>
    </row>
    <row r="33" spans="1:7" x14ac:dyDescent="0.3">
      <c r="A33" s="28" t="s">
        <v>19</v>
      </c>
      <c r="B33" s="6"/>
      <c r="C33" s="6"/>
      <c r="D33" s="6"/>
      <c r="E33" s="6"/>
      <c r="F33" s="6"/>
      <c r="G33" s="6"/>
    </row>
    <row r="34" spans="1:7" x14ac:dyDescent="0.3">
      <c r="A34" s="2"/>
      <c r="B34" s="33"/>
      <c r="C34" s="33"/>
      <c r="D34" s="33"/>
      <c r="E34" s="2"/>
      <c r="F34" s="2"/>
      <c r="G34" s="2"/>
    </row>
    <row r="35" spans="1:7" x14ac:dyDescent="0.3">
      <c r="A35" s="2" t="s">
        <v>20</v>
      </c>
      <c r="B35" s="2"/>
      <c r="C35" s="2"/>
      <c r="D35" s="2"/>
      <c r="E35" s="2"/>
      <c r="F35" s="2" t="s">
        <v>20</v>
      </c>
      <c r="G35" s="2"/>
    </row>
    <row r="36" spans="1:7" x14ac:dyDescent="0.3">
      <c r="A36" s="2" t="s">
        <v>21</v>
      </c>
      <c r="B36" s="2"/>
      <c r="C36" s="2"/>
      <c r="D36" s="2"/>
      <c r="E36" s="2"/>
      <c r="F36" s="2" t="s">
        <v>21</v>
      </c>
      <c r="G36" s="2"/>
    </row>
    <row r="37" spans="1:7" x14ac:dyDescent="0.3">
      <c r="A37" s="2" t="s">
        <v>22</v>
      </c>
      <c r="B37" s="2"/>
      <c r="C37" s="2"/>
      <c r="D37" s="2"/>
      <c r="E37" s="2"/>
      <c r="F37" s="2" t="s">
        <v>23</v>
      </c>
      <c r="G37" s="2"/>
    </row>
    <row r="38" spans="1:7" x14ac:dyDescent="0.3">
      <c r="A38" s="2"/>
      <c r="B38" s="32"/>
      <c r="C38" s="2"/>
      <c r="D38" s="2"/>
      <c r="E38" s="2"/>
      <c r="F38" s="2"/>
      <c r="G38" s="2"/>
    </row>
    <row r="39" spans="1:7" x14ac:dyDescent="0.3">
      <c r="A39" s="2"/>
      <c r="B39" s="2"/>
      <c r="C39" s="2"/>
      <c r="D39" s="2"/>
      <c r="E39" s="2"/>
      <c r="F39" s="2"/>
      <c r="G39" s="2"/>
    </row>
  </sheetData>
  <sheetProtection algorithmName="SHA-512" hashValue="DpmLkW8Z6e2/HsSvq3Hrar+eSawU4mTUxbhTh9AhG5qAU2LAnhR/zv3ClPUO0AxwS9TlD5LTQDoTGDi+1Zs32w==" saltValue="zIKSPdpXn8urmfy2Sbvg/w==" spinCount="100000" sheet="1" objects="1" scenarios="1"/>
  <customSheetViews>
    <customSheetView guid="{E052A898-6677-4149-825B-720387725574}">
      <selection activeCell="C32" sqref="C32"/>
      <pageMargins left="0.7" right="0.7" top="0.75" bottom="0.75" header="0.3" footer="0.3"/>
      <pageSetup paperSize="9" orientation="portrait" r:id="rId1"/>
    </customSheetView>
  </customSheetViews>
  <mergeCells count="11">
    <mergeCell ref="A29:F29"/>
    <mergeCell ref="A30:F30"/>
    <mergeCell ref="A31:F31"/>
    <mergeCell ref="G12:G27"/>
    <mergeCell ref="A2:G2"/>
    <mergeCell ref="C8:G8"/>
    <mergeCell ref="B9:B10"/>
    <mergeCell ref="C9:D9"/>
    <mergeCell ref="E9:F9"/>
    <mergeCell ref="C10:D10"/>
    <mergeCell ref="E10:F10"/>
  </mergeCells>
  <pageMargins left="0.7" right="0.7" top="0.75" bottom="0.75" header="0.3" footer="0.3"/>
  <pageSetup paperSize="9" scale="70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view="pageLayout" topLeftCell="A16" zoomScaleNormal="100" zoomScaleSheetLayoutView="100" workbookViewId="0">
      <selection activeCell="E27" sqref="E27"/>
    </sheetView>
  </sheetViews>
  <sheetFormatPr baseColWidth="10" defaultRowHeight="14.4" x14ac:dyDescent="0.3"/>
  <cols>
    <col min="1" max="1" width="32.5546875" customWidth="1"/>
    <col min="2" max="2" width="15.109375" customWidth="1"/>
    <col min="3" max="3" width="11" customWidth="1"/>
    <col min="4" max="4" width="20.6640625" customWidth="1"/>
    <col min="5" max="5" width="16" customWidth="1"/>
    <col min="6" max="6" width="12" bestFit="1" customWidth="1"/>
    <col min="7" max="7" width="23" customWidth="1"/>
  </cols>
  <sheetData>
    <row r="1" spans="1:9" ht="64.5" customHeight="1" x14ac:dyDescent="0.3">
      <c r="A1" s="6"/>
      <c r="B1" s="100" t="s">
        <v>55</v>
      </c>
      <c r="C1" s="100"/>
      <c r="D1" s="100"/>
      <c r="E1" s="100"/>
      <c r="F1" s="100"/>
      <c r="G1" s="100"/>
      <c r="H1" s="100"/>
    </row>
    <row r="2" spans="1:9" x14ac:dyDescent="0.3">
      <c r="A2" s="2"/>
      <c r="B2" s="2"/>
      <c r="C2" s="2"/>
      <c r="D2" s="2"/>
      <c r="E2" s="2"/>
      <c r="F2" s="2"/>
      <c r="G2" s="2"/>
      <c r="H2" s="2"/>
      <c r="I2" s="2"/>
    </row>
    <row r="3" spans="1:9" x14ac:dyDescent="0.3">
      <c r="A3" s="120" t="s">
        <v>57</v>
      </c>
      <c r="B3" s="120"/>
      <c r="C3" s="120"/>
      <c r="D3" s="4"/>
      <c r="E3" s="32" t="s">
        <v>1</v>
      </c>
      <c r="F3" s="84"/>
      <c r="G3" s="11"/>
      <c r="H3" s="2"/>
      <c r="I3" s="2"/>
    </row>
    <row r="4" spans="1:9" x14ac:dyDescent="0.3">
      <c r="A4" s="1"/>
      <c r="B4" s="2"/>
      <c r="C4" s="3"/>
      <c r="D4" s="4"/>
      <c r="E4" s="32" t="s">
        <v>2</v>
      </c>
      <c r="F4" s="84"/>
      <c r="G4" s="11"/>
      <c r="H4" s="2"/>
      <c r="I4" s="2"/>
    </row>
    <row r="5" spans="1:9" x14ac:dyDescent="0.3">
      <c r="A5" s="1"/>
      <c r="B5" s="2"/>
      <c r="C5" s="4"/>
      <c r="D5" s="4"/>
      <c r="E5" s="32"/>
      <c r="F5" s="63"/>
      <c r="G5" s="2"/>
      <c r="H5" s="2"/>
      <c r="I5" s="2"/>
    </row>
    <row r="6" spans="1:9" x14ac:dyDescent="0.3">
      <c r="A6" s="47"/>
      <c r="B6" s="47"/>
      <c r="C6" s="110" t="s">
        <v>3</v>
      </c>
      <c r="D6" s="111"/>
      <c r="E6" s="111"/>
      <c r="F6" s="111"/>
      <c r="G6" s="112"/>
    </row>
    <row r="7" spans="1:9" ht="57.6" x14ac:dyDescent="0.3">
      <c r="A7" s="89" t="s">
        <v>58</v>
      </c>
      <c r="B7" s="113" t="s">
        <v>4</v>
      </c>
      <c r="C7" s="115" t="s">
        <v>6</v>
      </c>
      <c r="D7" s="116"/>
      <c r="E7" s="115" t="s">
        <v>7</v>
      </c>
      <c r="F7" s="116"/>
      <c r="G7" s="48" t="s">
        <v>8</v>
      </c>
    </row>
    <row r="8" spans="1:9" ht="33.75" customHeight="1" x14ac:dyDescent="0.3">
      <c r="A8" s="47"/>
      <c r="B8" s="114"/>
      <c r="C8" s="117" t="s">
        <v>38</v>
      </c>
      <c r="D8" s="118"/>
      <c r="E8" s="117" t="s">
        <v>10</v>
      </c>
      <c r="F8" s="118"/>
      <c r="G8" s="49" t="s">
        <v>37</v>
      </c>
    </row>
    <row r="9" spans="1:9" ht="43.2" x14ac:dyDescent="0.3">
      <c r="A9" s="50" t="s">
        <v>12</v>
      </c>
      <c r="B9" s="50" t="s">
        <v>5</v>
      </c>
      <c r="C9" s="65" t="s">
        <v>13</v>
      </c>
      <c r="D9" s="51" t="s">
        <v>14</v>
      </c>
      <c r="E9" s="65" t="s">
        <v>15</v>
      </c>
      <c r="F9" s="51" t="s">
        <v>14</v>
      </c>
      <c r="G9" s="50" t="s">
        <v>16</v>
      </c>
    </row>
    <row r="10" spans="1:9" x14ac:dyDescent="0.3">
      <c r="A10" s="52"/>
      <c r="B10" s="84">
        <v>0</v>
      </c>
      <c r="C10" s="82">
        <f t="shared" ref="C10:C21" si="0">ROUNDUP(B10/15,)</f>
        <v>0</v>
      </c>
      <c r="D10" s="56">
        <f t="shared" ref="D10:D21" si="1">C10*$G$23</f>
        <v>0</v>
      </c>
      <c r="E10" s="84">
        <v>0</v>
      </c>
      <c r="F10" s="56">
        <f t="shared" ref="F10:F21" si="2">E10*$G$24*9</f>
        <v>0</v>
      </c>
      <c r="G10" s="122"/>
    </row>
    <row r="11" spans="1:9" x14ac:dyDescent="0.3">
      <c r="A11" s="53"/>
      <c r="B11" s="84">
        <v>0</v>
      </c>
      <c r="C11" s="82">
        <f t="shared" si="0"/>
        <v>0</v>
      </c>
      <c r="D11" s="56">
        <f t="shared" si="1"/>
        <v>0</v>
      </c>
      <c r="E11" s="84">
        <v>0</v>
      </c>
      <c r="F11" s="56">
        <f t="shared" si="2"/>
        <v>0</v>
      </c>
      <c r="G11" s="123"/>
    </row>
    <row r="12" spans="1:9" x14ac:dyDescent="0.3">
      <c r="A12" s="53"/>
      <c r="B12" s="84">
        <v>0</v>
      </c>
      <c r="C12" s="82">
        <f t="shared" si="0"/>
        <v>0</v>
      </c>
      <c r="D12" s="56">
        <f t="shared" si="1"/>
        <v>0</v>
      </c>
      <c r="E12" s="84">
        <v>0</v>
      </c>
      <c r="F12" s="56">
        <f t="shared" si="2"/>
        <v>0</v>
      </c>
      <c r="G12" s="123"/>
    </row>
    <row r="13" spans="1:9" x14ac:dyDescent="0.3">
      <c r="A13" s="53"/>
      <c r="B13" s="84">
        <v>0</v>
      </c>
      <c r="C13" s="82">
        <f t="shared" si="0"/>
        <v>0</v>
      </c>
      <c r="D13" s="56">
        <f t="shared" si="1"/>
        <v>0</v>
      </c>
      <c r="E13" s="84">
        <v>0</v>
      </c>
      <c r="F13" s="56">
        <f t="shared" si="2"/>
        <v>0</v>
      </c>
      <c r="G13" s="123"/>
    </row>
    <row r="14" spans="1:9" x14ac:dyDescent="0.3">
      <c r="A14" s="53"/>
      <c r="B14" s="84">
        <v>0</v>
      </c>
      <c r="C14" s="82">
        <f t="shared" si="0"/>
        <v>0</v>
      </c>
      <c r="D14" s="56">
        <f t="shared" si="1"/>
        <v>0</v>
      </c>
      <c r="E14" s="84">
        <v>0</v>
      </c>
      <c r="F14" s="56">
        <f t="shared" si="2"/>
        <v>0</v>
      </c>
      <c r="G14" s="123"/>
    </row>
    <row r="15" spans="1:9" x14ac:dyDescent="0.3">
      <c r="A15" s="53"/>
      <c r="B15" s="84">
        <v>0</v>
      </c>
      <c r="C15" s="82">
        <f t="shared" si="0"/>
        <v>0</v>
      </c>
      <c r="D15" s="56">
        <f t="shared" si="1"/>
        <v>0</v>
      </c>
      <c r="E15" s="84">
        <v>0</v>
      </c>
      <c r="F15" s="56">
        <f t="shared" si="2"/>
        <v>0</v>
      </c>
      <c r="G15" s="123"/>
    </row>
    <row r="16" spans="1:9" x14ac:dyDescent="0.3">
      <c r="A16" s="53"/>
      <c r="B16" s="84">
        <v>0</v>
      </c>
      <c r="C16" s="82">
        <f t="shared" si="0"/>
        <v>0</v>
      </c>
      <c r="D16" s="56">
        <f t="shared" si="1"/>
        <v>0</v>
      </c>
      <c r="E16" s="84">
        <v>0</v>
      </c>
      <c r="F16" s="56">
        <f t="shared" si="2"/>
        <v>0</v>
      </c>
      <c r="G16" s="123"/>
    </row>
    <row r="17" spans="1:9" x14ac:dyDescent="0.3">
      <c r="A17" s="53"/>
      <c r="B17" s="84">
        <v>0</v>
      </c>
      <c r="C17" s="82">
        <f t="shared" si="0"/>
        <v>0</v>
      </c>
      <c r="D17" s="56">
        <f t="shared" si="1"/>
        <v>0</v>
      </c>
      <c r="E17" s="84">
        <v>0</v>
      </c>
      <c r="F17" s="56">
        <f t="shared" si="2"/>
        <v>0</v>
      </c>
      <c r="G17" s="123"/>
    </row>
    <row r="18" spans="1:9" x14ac:dyDescent="0.3">
      <c r="A18" s="53"/>
      <c r="B18" s="84">
        <v>0</v>
      </c>
      <c r="C18" s="82">
        <f t="shared" si="0"/>
        <v>0</v>
      </c>
      <c r="D18" s="56">
        <f t="shared" si="1"/>
        <v>0</v>
      </c>
      <c r="E18" s="84">
        <v>0</v>
      </c>
      <c r="F18" s="56">
        <f t="shared" si="2"/>
        <v>0</v>
      </c>
      <c r="G18" s="123"/>
    </row>
    <row r="19" spans="1:9" x14ac:dyDescent="0.3">
      <c r="A19" s="54"/>
      <c r="B19" s="84">
        <v>0</v>
      </c>
      <c r="C19" s="82">
        <f t="shared" si="0"/>
        <v>0</v>
      </c>
      <c r="D19" s="56">
        <f t="shared" ref="D19:D20" si="3">C19*$G$23</f>
        <v>0</v>
      </c>
      <c r="E19" s="84">
        <v>0</v>
      </c>
      <c r="F19" s="56">
        <f t="shared" ref="F19:F20" si="4">E19*$G$24*9</f>
        <v>0</v>
      </c>
      <c r="G19" s="123"/>
    </row>
    <row r="20" spans="1:9" x14ac:dyDescent="0.3">
      <c r="A20" s="54"/>
      <c r="B20" s="84">
        <v>0</v>
      </c>
      <c r="C20" s="82">
        <f t="shared" si="0"/>
        <v>0</v>
      </c>
      <c r="D20" s="56">
        <f t="shared" si="3"/>
        <v>0</v>
      </c>
      <c r="E20" s="84">
        <v>0</v>
      </c>
      <c r="F20" s="56">
        <f t="shared" si="4"/>
        <v>0</v>
      </c>
      <c r="G20" s="123"/>
    </row>
    <row r="21" spans="1:9" x14ac:dyDescent="0.3">
      <c r="A21" s="54"/>
      <c r="B21" s="84">
        <v>0</v>
      </c>
      <c r="C21" s="82">
        <f t="shared" si="0"/>
        <v>0</v>
      </c>
      <c r="D21" s="56">
        <f t="shared" si="1"/>
        <v>0</v>
      </c>
      <c r="E21" s="84">
        <v>0</v>
      </c>
      <c r="F21" s="56">
        <f t="shared" si="2"/>
        <v>0</v>
      </c>
      <c r="G21" s="124"/>
    </row>
    <row r="22" spans="1:9" x14ac:dyDescent="0.3">
      <c r="A22" s="55" t="s">
        <v>17</v>
      </c>
      <c r="B22" s="81">
        <f>SUM(B10:B21)</f>
        <v>0</v>
      </c>
      <c r="C22" s="81">
        <f>SUM(C10:C21)</f>
        <v>0</v>
      </c>
      <c r="D22" s="57">
        <f>SUM(D10:D21)</f>
        <v>0</v>
      </c>
      <c r="E22" s="83">
        <f>SUM(E10:E21)</f>
        <v>0</v>
      </c>
      <c r="F22" s="57">
        <f>SUM(F10:F21)</f>
        <v>0</v>
      </c>
      <c r="G22" s="57">
        <f>G25</f>
        <v>205.66497328256838</v>
      </c>
    </row>
    <row r="23" spans="1:9" x14ac:dyDescent="0.3">
      <c r="A23" s="95" t="s">
        <v>43</v>
      </c>
      <c r="B23" s="95"/>
      <c r="C23" s="95"/>
      <c r="D23" s="95"/>
      <c r="E23" s="95"/>
      <c r="F23" s="95"/>
      <c r="G23" s="69">
        <f>'Evo montant forfaitaire'!C2</f>
        <v>113.11573530541261</v>
      </c>
    </row>
    <row r="24" spans="1:9" x14ac:dyDescent="0.3">
      <c r="A24" s="96" t="s">
        <v>36</v>
      </c>
      <c r="B24" s="96"/>
      <c r="C24" s="96"/>
      <c r="D24" s="96"/>
      <c r="E24" s="96"/>
      <c r="F24" s="96"/>
      <c r="G24" s="6">
        <f>'Evo SMIC'!B3</f>
        <v>9.76</v>
      </c>
    </row>
    <row r="25" spans="1:9" x14ac:dyDescent="0.3">
      <c r="A25" s="96" t="s">
        <v>45</v>
      </c>
      <c r="B25" s="96"/>
      <c r="C25" s="96"/>
      <c r="D25" s="96"/>
      <c r="E25" s="96"/>
      <c r="F25" s="96"/>
      <c r="G25" s="70">
        <f>'Evo montant forfait'!C2</f>
        <v>205.66497328256838</v>
      </c>
    </row>
    <row r="26" spans="1:9" ht="15" thickBot="1" x14ac:dyDescent="0.35">
      <c r="A26" s="60"/>
      <c r="B26" s="60"/>
      <c r="C26" s="60"/>
      <c r="D26" s="60"/>
      <c r="E26" s="60"/>
      <c r="F26" s="60"/>
      <c r="G26" s="59"/>
    </row>
    <row r="27" spans="1:9" ht="15" thickBot="1" x14ac:dyDescent="0.35">
      <c r="A27" s="25" t="s">
        <v>18</v>
      </c>
      <c r="B27" s="58"/>
      <c r="D27" s="26"/>
      <c r="E27" s="27">
        <f>IF(ISBLANK(F3),0,MAX(D22,F22,G22))</f>
        <v>0</v>
      </c>
      <c r="F27" s="26"/>
      <c r="G27" s="26"/>
    </row>
    <row r="28" spans="1:9" x14ac:dyDescent="0.3">
      <c r="A28" s="121" t="s">
        <v>19</v>
      </c>
      <c r="B28" s="121"/>
      <c r="C28" s="2"/>
      <c r="D28" s="2"/>
      <c r="E28" s="2"/>
      <c r="F28" s="2"/>
      <c r="G28" s="2"/>
      <c r="H28" s="2"/>
      <c r="I28" s="2"/>
    </row>
    <row r="29" spans="1:9" x14ac:dyDescent="0.3">
      <c r="A29" s="2"/>
      <c r="B29" s="33"/>
      <c r="C29" s="33"/>
      <c r="D29" s="33"/>
      <c r="E29" s="2"/>
      <c r="F29" s="2"/>
      <c r="G29" s="2"/>
      <c r="H29" s="2"/>
      <c r="I29" s="2"/>
    </row>
    <row r="30" spans="1:9" x14ac:dyDescent="0.3">
      <c r="A30" s="119" t="s">
        <v>20</v>
      </c>
      <c r="B30" s="119"/>
      <c r="C30" s="2"/>
      <c r="D30" s="2"/>
      <c r="E30" s="2"/>
      <c r="F30" s="119" t="s">
        <v>20</v>
      </c>
      <c r="G30" s="119"/>
      <c r="H30" s="2"/>
      <c r="I30" s="2"/>
    </row>
    <row r="31" spans="1:9" x14ac:dyDescent="0.3">
      <c r="A31" s="119" t="s">
        <v>21</v>
      </c>
      <c r="B31" s="119"/>
      <c r="C31" s="2"/>
      <c r="D31" s="2"/>
      <c r="E31" s="2"/>
      <c r="F31" s="119" t="s">
        <v>21</v>
      </c>
      <c r="G31" s="119"/>
      <c r="H31" s="2"/>
      <c r="I31" s="2"/>
    </row>
    <row r="32" spans="1:9" x14ac:dyDescent="0.3">
      <c r="A32" s="119" t="s">
        <v>22</v>
      </c>
      <c r="B32" s="119"/>
      <c r="C32" s="2"/>
      <c r="D32" s="2"/>
      <c r="E32" s="2"/>
      <c r="F32" s="119" t="s">
        <v>23</v>
      </c>
      <c r="G32" s="119"/>
      <c r="H32" s="2"/>
      <c r="I32" s="2"/>
    </row>
    <row r="33" spans="1:7" x14ac:dyDescent="0.3">
      <c r="A33" s="2"/>
      <c r="B33" s="32"/>
      <c r="C33" s="2"/>
      <c r="D33" s="2"/>
      <c r="E33" s="2"/>
      <c r="F33" s="2"/>
      <c r="G33" s="2"/>
    </row>
    <row r="34" spans="1:7" x14ac:dyDescent="0.3">
      <c r="A34" s="2"/>
      <c r="B34" s="2"/>
      <c r="C34" s="2"/>
      <c r="D34" s="2"/>
      <c r="E34" s="2"/>
      <c r="F34" s="2"/>
      <c r="G34" s="2"/>
    </row>
  </sheetData>
  <sheetProtection algorithmName="SHA-512" hashValue="O1K/bflkhkNv7Vo5iyn4UodRgwgZGiCFXLWswz+UC9NG8rdhMdT6walubjsudltaZaJ2nuQtlgoxcQUnX0qGLw==" saltValue="5eb3wDROVfxrXA9FB5ktRA==" spinCount="100000" sheet="1" objects="1" scenarios="1"/>
  <customSheetViews>
    <customSheetView guid="{E052A898-6677-4149-825B-720387725574}" showPageBreaks="1" printArea="1" view="pageLayout">
      <selection activeCell="E27" sqref="E27"/>
      <pageMargins left="0.11811023622047245" right="0.11811023622047245" top="0.35433070866141736" bottom="0.35433070866141736" header="0" footer="0"/>
      <pageSetup paperSize="9" scale="84" orientation="landscape" r:id="rId1"/>
    </customSheetView>
  </customSheetViews>
  <mergeCells count="19">
    <mergeCell ref="A32:B32"/>
    <mergeCell ref="F30:G30"/>
    <mergeCell ref="F31:G31"/>
    <mergeCell ref="F32:G32"/>
    <mergeCell ref="A3:C3"/>
    <mergeCell ref="A28:B28"/>
    <mergeCell ref="A23:F23"/>
    <mergeCell ref="A24:F24"/>
    <mergeCell ref="A25:F25"/>
    <mergeCell ref="G10:G21"/>
    <mergeCell ref="A30:B30"/>
    <mergeCell ref="A31:B31"/>
    <mergeCell ref="B1:H1"/>
    <mergeCell ref="C6:G6"/>
    <mergeCell ref="B7:B8"/>
    <mergeCell ref="C7:D7"/>
    <mergeCell ref="E7:F7"/>
    <mergeCell ref="C8:D8"/>
    <mergeCell ref="E8:F8"/>
  </mergeCells>
  <pageMargins left="0.11811023622047245" right="0.11811023622047245" top="0.35433070866141736" bottom="0.35433070866141736" header="0" footer="0"/>
  <pageSetup paperSize="9" scale="84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Layout" topLeftCell="A10" zoomScaleNormal="110" workbookViewId="0">
      <selection activeCell="E11" sqref="E11"/>
    </sheetView>
  </sheetViews>
  <sheetFormatPr baseColWidth="10" defaultColWidth="11.44140625" defaultRowHeight="14.4" x14ac:dyDescent="0.3"/>
  <cols>
    <col min="1" max="1" width="37.109375" style="6" customWidth="1"/>
    <col min="2" max="2" width="13.6640625" style="6" bestFit="1" customWidth="1"/>
    <col min="3" max="3" width="11" style="6" bestFit="1" customWidth="1"/>
    <col min="4" max="4" width="14.88671875" style="6" customWidth="1"/>
    <col min="5" max="5" width="13.109375" style="6" bestFit="1" customWidth="1"/>
    <col min="6" max="6" width="20" style="6" customWidth="1"/>
    <col min="7" max="7" width="16.88671875" style="6" customWidth="1"/>
    <col min="8" max="16384" width="11.44140625" style="6"/>
  </cols>
  <sheetData>
    <row r="1" spans="1:8" ht="15.75" customHeight="1" x14ac:dyDescent="0.3">
      <c r="B1" s="100" t="s">
        <v>56</v>
      </c>
      <c r="C1" s="100"/>
      <c r="D1" s="100"/>
      <c r="E1" s="100"/>
      <c r="F1" s="100"/>
      <c r="G1" s="100"/>
      <c r="H1" s="100"/>
    </row>
    <row r="2" spans="1:8" ht="44.25" customHeight="1" x14ac:dyDescent="0.3">
      <c r="B2" s="100"/>
      <c r="C2" s="100"/>
      <c r="D2" s="100"/>
      <c r="E2" s="100"/>
      <c r="F2" s="100"/>
      <c r="G2" s="100"/>
      <c r="H2" s="100"/>
    </row>
    <row r="3" spans="1:8" x14ac:dyDescent="0.3">
      <c r="A3" s="120" t="s">
        <v>0</v>
      </c>
      <c r="B3" s="120"/>
      <c r="C3" s="120"/>
      <c r="D3" s="7"/>
      <c r="E3" s="76" t="s">
        <v>1</v>
      </c>
      <c r="F3" s="84">
        <v>5656</v>
      </c>
      <c r="G3" s="11"/>
    </row>
    <row r="4" spans="1:8" x14ac:dyDescent="0.3">
      <c r="A4" s="77"/>
      <c r="C4" s="78"/>
      <c r="D4" s="7"/>
      <c r="E4" s="76" t="s">
        <v>2</v>
      </c>
      <c r="F4" s="91">
        <v>4545</v>
      </c>
      <c r="G4" s="11"/>
    </row>
    <row r="5" spans="1:8" x14ac:dyDescent="0.3">
      <c r="A5" s="77"/>
      <c r="C5" s="7"/>
      <c r="D5" s="7"/>
      <c r="E5" s="76"/>
      <c r="F5" s="10"/>
    </row>
    <row r="6" spans="1:8" x14ac:dyDescent="0.3">
      <c r="A6" s="47"/>
      <c r="B6" s="47"/>
      <c r="C6" s="110" t="s">
        <v>3</v>
      </c>
      <c r="D6" s="111"/>
      <c r="E6" s="111"/>
      <c r="F6" s="111"/>
      <c r="G6" s="112"/>
    </row>
    <row r="7" spans="1:8" ht="58.5" customHeight="1" x14ac:dyDescent="0.3">
      <c r="A7" s="89" t="s">
        <v>58</v>
      </c>
      <c r="B7" s="113" t="s">
        <v>4</v>
      </c>
      <c r="C7" s="115" t="s">
        <v>6</v>
      </c>
      <c r="D7" s="116"/>
      <c r="E7" s="115" t="s">
        <v>7</v>
      </c>
      <c r="F7" s="116"/>
      <c r="G7" s="48" t="s">
        <v>8</v>
      </c>
    </row>
    <row r="8" spans="1:8" ht="53.25" customHeight="1" x14ac:dyDescent="0.3">
      <c r="A8" s="47"/>
      <c r="B8" s="114"/>
      <c r="C8" s="117" t="s">
        <v>38</v>
      </c>
      <c r="D8" s="118"/>
      <c r="E8" s="117" t="s">
        <v>10</v>
      </c>
      <c r="F8" s="118"/>
      <c r="G8" s="49" t="s">
        <v>37</v>
      </c>
    </row>
    <row r="9" spans="1:8" ht="43.2" x14ac:dyDescent="0.3">
      <c r="A9" s="50" t="s">
        <v>12</v>
      </c>
      <c r="B9" s="50" t="s">
        <v>5</v>
      </c>
      <c r="C9" s="50" t="s">
        <v>13</v>
      </c>
      <c r="D9" s="51" t="s">
        <v>14</v>
      </c>
      <c r="E9" s="50" t="s">
        <v>15</v>
      </c>
      <c r="F9" s="51" t="s">
        <v>14</v>
      </c>
      <c r="G9" s="50" t="s">
        <v>16</v>
      </c>
    </row>
    <row r="10" spans="1:8" x14ac:dyDescent="0.3">
      <c r="A10" s="52"/>
      <c r="B10" s="84">
        <v>207</v>
      </c>
      <c r="C10" s="82">
        <f t="shared" ref="C10:C21" si="0">ROUNDUP(B10/15,)</f>
        <v>14</v>
      </c>
      <c r="D10" s="56">
        <f t="shared" ref="D10:D21" si="1">C10*$G$23</f>
        <v>1583.6202942757766</v>
      </c>
      <c r="E10" s="84">
        <v>112</v>
      </c>
      <c r="F10" s="56">
        <f t="shared" ref="F10:F21" si="2">E10*$G$24*9</f>
        <v>9959.0400000000009</v>
      </c>
      <c r="G10" s="122"/>
    </row>
    <row r="11" spans="1:8" x14ac:dyDescent="0.3">
      <c r="A11" s="53"/>
      <c r="B11" s="84"/>
      <c r="C11" s="82">
        <f t="shared" si="0"/>
        <v>0</v>
      </c>
      <c r="D11" s="56">
        <f t="shared" si="1"/>
        <v>0</v>
      </c>
      <c r="E11" s="84"/>
      <c r="F11" s="56">
        <f t="shared" si="2"/>
        <v>0</v>
      </c>
      <c r="G11" s="123"/>
    </row>
    <row r="12" spans="1:8" x14ac:dyDescent="0.3">
      <c r="A12" s="53"/>
      <c r="B12" s="84"/>
      <c r="C12" s="82">
        <f t="shared" si="0"/>
        <v>0</v>
      </c>
      <c r="D12" s="56">
        <f t="shared" si="1"/>
        <v>0</v>
      </c>
      <c r="E12" s="84"/>
      <c r="F12" s="56">
        <f t="shared" si="2"/>
        <v>0</v>
      </c>
      <c r="G12" s="123"/>
    </row>
    <row r="13" spans="1:8" x14ac:dyDescent="0.3">
      <c r="A13" s="53"/>
      <c r="B13" s="84">
        <v>0</v>
      </c>
      <c r="C13" s="82">
        <f t="shared" si="0"/>
        <v>0</v>
      </c>
      <c r="D13" s="56">
        <f t="shared" si="1"/>
        <v>0</v>
      </c>
      <c r="E13" s="84">
        <v>0</v>
      </c>
      <c r="F13" s="56">
        <f t="shared" si="2"/>
        <v>0</v>
      </c>
      <c r="G13" s="123"/>
    </row>
    <row r="14" spans="1:8" x14ac:dyDescent="0.3">
      <c r="A14" s="53"/>
      <c r="B14" s="84">
        <v>0</v>
      </c>
      <c r="C14" s="82">
        <f t="shared" si="0"/>
        <v>0</v>
      </c>
      <c r="D14" s="56">
        <f t="shared" si="1"/>
        <v>0</v>
      </c>
      <c r="E14" s="84">
        <v>0</v>
      </c>
      <c r="F14" s="56">
        <f t="shared" si="2"/>
        <v>0</v>
      </c>
      <c r="G14" s="123"/>
    </row>
    <row r="15" spans="1:8" x14ac:dyDescent="0.3">
      <c r="A15" s="53"/>
      <c r="B15" s="84">
        <v>0</v>
      </c>
      <c r="C15" s="82">
        <f t="shared" si="0"/>
        <v>0</v>
      </c>
      <c r="D15" s="56">
        <f t="shared" si="1"/>
        <v>0</v>
      </c>
      <c r="E15" s="84">
        <v>0</v>
      </c>
      <c r="F15" s="56">
        <f t="shared" si="2"/>
        <v>0</v>
      </c>
      <c r="G15" s="123"/>
    </row>
    <row r="16" spans="1:8" x14ac:dyDescent="0.3">
      <c r="A16" s="53"/>
      <c r="B16" s="84">
        <v>0</v>
      </c>
      <c r="C16" s="82">
        <f t="shared" si="0"/>
        <v>0</v>
      </c>
      <c r="D16" s="56">
        <f t="shared" si="1"/>
        <v>0</v>
      </c>
      <c r="E16" s="84">
        <v>0</v>
      </c>
      <c r="F16" s="56">
        <f t="shared" si="2"/>
        <v>0</v>
      </c>
      <c r="G16" s="123"/>
    </row>
    <row r="17" spans="1:8" x14ac:dyDescent="0.3">
      <c r="A17" s="53"/>
      <c r="B17" s="84">
        <v>0</v>
      </c>
      <c r="C17" s="82">
        <f t="shared" si="0"/>
        <v>0</v>
      </c>
      <c r="D17" s="56">
        <f t="shared" si="1"/>
        <v>0</v>
      </c>
      <c r="E17" s="84">
        <v>0</v>
      </c>
      <c r="F17" s="56">
        <f t="shared" si="2"/>
        <v>0</v>
      </c>
      <c r="G17" s="123"/>
    </row>
    <row r="18" spans="1:8" x14ac:dyDescent="0.3">
      <c r="A18" s="53"/>
      <c r="B18" s="84">
        <v>0</v>
      </c>
      <c r="C18" s="82">
        <f t="shared" si="0"/>
        <v>0</v>
      </c>
      <c r="D18" s="56">
        <f t="shared" si="1"/>
        <v>0</v>
      </c>
      <c r="E18" s="84">
        <v>0</v>
      </c>
      <c r="F18" s="56">
        <f t="shared" si="2"/>
        <v>0</v>
      </c>
      <c r="G18" s="123"/>
    </row>
    <row r="19" spans="1:8" x14ac:dyDescent="0.3">
      <c r="A19" s="54"/>
      <c r="B19" s="84">
        <v>0</v>
      </c>
      <c r="C19" s="82">
        <f t="shared" si="0"/>
        <v>0</v>
      </c>
      <c r="D19" s="56">
        <f t="shared" si="1"/>
        <v>0</v>
      </c>
      <c r="E19" s="84">
        <v>0</v>
      </c>
      <c r="F19" s="56">
        <f t="shared" si="2"/>
        <v>0</v>
      </c>
      <c r="G19" s="123"/>
    </row>
    <row r="20" spans="1:8" x14ac:dyDescent="0.3">
      <c r="A20" s="54"/>
      <c r="B20" s="84">
        <v>0</v>
      </c>
      <c r="C20" s="82">
        <f t="shared" si="0"/>
        <v>0</v>
      </c>
      <c r="D20" s="56">
        <f t="shared" si="1"/>
        <v>0</v>
      </c>
      <c r="E20" s="84">
        <v>0</v>
      </c>
      <c r="F20" s="56">
        <f t="shared" si="2"/>
        <v>0</v>
      </c>
      <c r="G20" s="123"/>
    </row>
    <row r="21" spans="1:8" x14ac:dyDescent="0.3">
      <c r="A21" s="54"/>
      <c r="B21" s="84">
        <v>0</v>
      </c>
      <c r="C21" s="82">
        <f t="shared" si="0"/>
        <v>0</v>
      </c>
      <c r="D21" s="56">
        <f t="shared" si="1"/>
        <v>0</v>
      </c>
      <c r="E21" s="84">
        <v>0</v>
      </c>
      <c r="F21" s="56">
        <f t="shared" si="2"/>
        <v>0</v>
      </c>
      <c r="G21" s="124"/>
    </row>
    <row r="22" spans="1:8" x14ac:dyDescent="0.3">
      <c r="A22" s="55" t="s">
        <v>17</v>
      </c>
      <c r="B22" s="81">
        <f>SUM(B10:B21)</f>
        <v>207</v>
      </c>
      <c r="C22" s="81">
        <f>SUM(C10:C21)</f>
        <v>14</v>
      </c>
      <c r="D22" s="57">
        <f>SUM(D10:D21)</f>
        <v>1583.6202942757766</v>
      </c>
      <c r="E22" s="83">
        <f>SUM(E10:E21)</f>
        <v>112</v>
      </c>
      <c r="F22" s="57">
        <f>SUM(F10:F21)</f>
        <v>9959.0400000000009</v>
      </c>
      <c r="G22" s="57">
        <f>G25</f>
        <v>205.66497328256838</v>
      </c>
    </row>
    <row r="23" spans="1:8" x14ac:dyDescent="0.3">
      <c r="A23" s="95" t="s">
        <v>43</v>
      </c>
      <c r="B23" s="95"/>
      <c r="C23" s="95"/>
      <c r="D23" s="95"/>
      <c r="E23" s="95"/>
      <c r="F23" s="95"/>
      <c r="G23" s="59">
        <f>'Evo montant forfaitaire'!C2</f>
        <v>113.11573530541261</v>
      </c>
    </row>
    <row r="24" spans="1:8" x14ac:dyDescent="0.3">
      <c r="A24" s="96" t="s">
        <v>44</v>
      </c>
      <c r="B24" s="96"/>
      <c r="C24" s="96"/>
      <c r="D24" s="96"/>
      <c r="E24" s="96"/>
      <c r="F24" s="96"/>
      <c r="G24" s="75">
        <f>'Evo SMIC'!B4</f>
        <v>9.8800000000000008</v>
      </c>
    </row>
    <row r="25" spans="1:8" x14ac:dyDescent="0.3">
      <c r="A25" s="96" t="s">
        <v>45</v>
      </c>
      <c r="B25" s="96"/>
      <c r="C25" s="96"/>
      <c r="D25" s="96"/>
      <c r="E25" s="96"/>
      <c r="F25" s="96"/>
      <c r="G25" s="59">
        <f>'Evo montant forfait'!C2</f>
        <v>205.66497328256838</v>
      </c>
    </row>
    <row r="26" spans="1:8" ht="15" thickBot="1" x14ac:dyDescent="0.35">
      <c r="A26" s="66"/>
      <c r="B26" s="66"/>
      <c r="C26" s="66"/>
      <c r="D26" s="66"/>
      <c r="E26" s="66"/>
      <c r="F26" s="66"/>
      <c r="G26" s="59"/>
    </row>
    <row r="27" spans="1:8" ht="15" thickBot="1" x14ac:dyDescent="0.35">
      <c r="A27" s="25" t="s">
        <v>18</v>
      </c>
      <c r="B27" s="58"/>
      <c r="D27" s="26"/>
      <c r="E27" s="27">
        <f>IF(ISBLANK(F3),0,MAX(D22,F22,G22))</f>
        <v>9959.0400000000009</v>
      </c>
      <c r="F27" s="26"/>
      <c r="G27" s="26"/>
    </row>
    <row r="28" spans="1:8" x14ac:dyDescent="0.3">
      <c r="A28" s="127" t="s">
        <v>19</v>
      </c>
      <c r="B28" s="127"/>
    </row>
    <row r="29" spans="1:8" x14ac:dyDescent="0.3">
      <c r="B29" s="79"/>
      <c r="C29" s="79"/>
      <c r="D29" s="79"/>
    </row>
    <row r="30" spans="1:8" x14ac:dyDescent="0.3">
      <c r="A30" s="125" t="s">
        <v>20</v>
      </c>
      <c r="B30" s="125"/>
      <c r="F30" s="74" t="s">
        <v>20</v>
      </c>
      <c r="G30" s="74"/>
      <c r="H30" s="2"/>
    </row>
    <row r="31" spans="1:8" x14ac:dyDescent="0.3">
      <c r="A31" s="125" t="s">
        <v>21</v>
      </c>
      <c r="B31" s="125"/>
      <c r="F31" s="74" t="s">
        <v>21</v>
      </c>
      <c r="G31" s="74"/>
      <c r="H31" s="2"/>
    </row>
    <row r="32" spans="1:8" x14ac:dyDescent="0.3">
      <c r="A32" s="126" t="s">
        <v>22</v>
      </c>
      <c r="B32" s="126"/>
      <c r="F32" s="80" t="s">
        <v>23</v>
      </c>
      <c r="G32" s="80"/>
    </row>
  </sheetData>
  <sheetProtection algorithmName="SHA-512" hashValue="ep8VA2A7h3TN0zdenXEQ4DXWOktB/SPUDIdGBTt1cwhvBycctttGmxKAg4jH0UaSrqU4OSsAMg3BYQcT5b1h6A==" saltValue="ZG+OjOg5vTF/BTaitMKAqQ==" spinCount="100000" sheet="1" objects="1" scenarios="1"/>
  <customSheetViews>
    <customSheetView guid="{E052A898-6677-4149-825B-720387725574}" showPageBreaks="1" view="pageLayout">
      <selection activeCell="F10" sqref="F10"/>
      <pageMargins left="0.16291666666666665" right="0.7" top="0.75" bottom="0.75" header="0.3" footer="0.3"/>
      <pageSetup paperSize="9" scale="68" orientation="portrait" r:id="rId1"/>
    </customSheetView>
  </customSheetViews>
  <mergeCells count="16">
    <mergeCell ref="A31:B31"/>
    <mergeCell ref="A32:B32"/>
    <mergeCell ref="B1:H2"/>
    <mergeCell ref="G10:G21"/>
    <mergeCell ref="A23:F23"/>
    <mergeCell ref="A24:F24"/>
    <mergeCell ref="A25:F25"/>
    <mergeCell ref="A28:B28"/>
    <mergeCell ref="A30:B30"/>
    <mergeCell ref="A3:C3"/>
    <mergeCell ref="C6:G6"/>
    <mergeCell ref="B7:B8"/>
    <mergeCell ref="C7:D7"/>
    <mergeCell ref="E7:F7"/>
    <mergeCell ref="C8:D8"/>
    <mergeCell ref="E8:F8"/>
  </mergeCells>
  <pageMargins left="0.16291666666666665" right="0.7" top="0.75" bottom="0.75" header="0.3" footer="0.3"/>
  <pageSetup paperSize="9" scale="68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16" zoomScale="130" zoomScaleNormal="130" zoomScaleSheetLayoutView="130" workbookViewId="0">
      <selection activeCell="G24" sqref="G24"/>
    </sheetView>
  </sheetViews>
  <sheetFormatPr baseColWidth="10" defaultColWidth="11.44140625" defaultRowHeight="14.4" x14ac:dyDescent="0.3"/>
  <cols>
    <col min="1" max="1" width="37.109375" style="6" customWidth="1"/>
    <col min="2" max="2" width="13.6640625" style="6" bestFit="1" customWidth="1"/>
    <col min="3" max="3" width="11" style="6" bestFit="1" customWidth="1"/>
    <col min="4" max="4" width="14.88671875" style="6" customWidth="1"/>
    <col min="5" max="5" width="13.109375" style="6" bestFit="1" customWidth="1"/>
    <col min="6" max="6" width="20" style="6" customWidth="1"/>
    <col min="7" max="7" width="16.88671875" style="6" customWidth="1"/>
    <col min="8" max="16384" width="11.44140625" style="6"/>
  </cols>
  <sheetData>
    <row r="1" spans="1:8" ht="15.75" customHeight="1" x14ac:dyDescent="0.3">
      <c r="B1" s="100" t="s">
        <v>60</v>
      </c>
      <c r="C1" s="100"/>
      <c r="D1" s="100"/>
      <c r="E1" s="100"/>
      <c r="F1" s="100"/>
      <c r="G1" s="100"/>
      <c r="H1" s="100"/>
    </row>
    <row r="2" spans="1:8" ht="44.25" customHeight="1" x14ac:dyDescent="0.3">
      <c r="B2" s="100"/>
      <c r="C2" s="100"/>
      <c r="D2" s="100"/>
      <c r="E2" s="100"/>
      <c r="F2" s="100"/>
      <c r="G2" s="100"/>
      <c r="H2" s="100"/>
    </row>
    <row r="3" spans="1:8" x14ac:dyDescent="0.3">
      <c r="A3" s="120" t="s">
        <v>0</v>
      </c>
      <c r="B3" s="120"/>
      <c r="C3" s="120"/>
      <c r="D3" s="7"/>
      <c r="E3" s="76" t="s">
        <v>1</v>
      </c>
      <c r="F3" s="84">
        <v>1</v>
      </c>
      <c r="G3" s="11"/>
    </row>
    <row r="4" spans="1:8" x14ac:dyDescent="0.3">
      <c r="A4" s="77"/>
      <c r="C4" s="78"/>
      <c r="D4" s="7"/>
      <c r="E4" s="76" t="s">
        <v>2</v>
      </c>
      <c r="F4" s="91">
        <v>1</v>
      </c>
      <c r="G4" s="11"/>
    </row>
    <row r="5" spans="1:8" x14ac:dyDescent="0.3">
      <c r="A5" s="77"/>
      <c r="C5" s="7"/>
      <c r="D5" s="7"/>
      <c r="E5" s="76"/>
      <c r="F5" s="10"/>
    </row>
    <row r="6" spans="1:8" x14ac:dyDescent="0.3">
      <c r="A6" s="47"/>
      <c r="B6" s="47"/>
      <c r="C6" s="110" t="s">
        <v>3</v>
      </c>
      <c r="D6" s="111"/>
      <c r="E6" s="111"/>
      <c r="F6" s="111"/>
      <c r="G6" s="112"/>
    </row>
    <row r="7" spans="1:8" ht="58.5" customHeight="1" x14ac:dyDescent="0.3">
      <c r="A7" s="89" t="s">
        <v>58</v>
      </c>
      <c r="B7" s="113" t="s">
        <v>4</v>
      </c>
      <c r="C7" s="115" t="s">
        <v>6</v>
      </c>
      <c r="D7" s="116"/>
      <c r="E7" s="115" t="s">
        <v>7</v>
      </c>
      <c r="F7" s="116"/>
      <c r="G7" s="48" t="s">
        <v>8</v>
      </c>
    </row>
    <row r="8" spans="1:8" ht="53.25" customHeight="1" x14ac:dyDescent="0.3">
      <c r="A8" s="47"/>
      <c r="B8" s="114"/>
      <c r="C8" s="117" t="s">
        <v>38</v>
      </c>
      <c r="D8" s="118"/>
      <c r="E8" s="117" t="s">
        <v>10</v>
      </c>
      <c r="F8" s="118"/>
      <c r="G8" s="49" t="s">
        <v>37</v>
      </c>
    </row>
    <row r="9" spans="1:8" ht="43.2" x14ac:dyDescent="0.3">
      <c r="A9" s="50" t="s">
        <v>12</v>
      </c>
      <c r="B9" s="50" t="s">
        <v>5</v>
      </c>
      <c r="C9" s="50" t="s">
        <v>13</v>
      </c>
      <c r="D9" s="51" t="s">
        <v>14</v>
      </c>
      <c r="E9" s="50" t="s">
        <v>15</v>
      </c>
      <c r="F9" s="51" t="s">
        <v>14</v>
      </c>
      <c r="G9" s="50" t="s">
        <v>16</v>
      </c>
    </row>
    <row r="10" spans="1:8" x14ac:dyDescent="0.3">
      <c r="A10" s="52"/>
      <c r="B10" s="84">
        <v>1</v>
      </c>
      <c r="C10" s="82">
        <f t="shared" ref="C10:C21" si="0">ROUNDUP(B10/15,)</f>
        <v>1</v>
      </c>
      <c r="D10" s="56">
        <f t="shared" ref="D10:D21" si="1">C10*$G$23</f>
        <v>113.11573530541261</v>
      </c>
      <c r="E10" s="84">
        <v>1</v>
      </c>
      <c r="F10" s="56">
        <f t="shared" ref="F10:F21" si="2">E10*$G$24*9</f>
        <v>90.27</v>
      </c>
      <c r="G10" s="122"/>
    </row>
    <row r="11" spans="1:8" x14ac:dyDescent="0.3">
      <c r="A11" s="53"/>
      <c r="B11" s="84"/>
      <c r="C11" s="82">
        <f t="shared" si="0"/>
        <v>0</v>
      </c>
      <c r="D11" s="56">
        <f t="shared" si="1"/>
        <v>0</v>
      </c>
      <c r="E11" s="84"/>
      <c r="F11" s="56">
        <f t="shared" si="2"/>
        <v>0</v>
      </c>
      <c r="G11" s="123"/>
    </row>
    <row r="12" spans="1:8" x14ac:dyDescent="0.3">
      <c r="A12" s="53"/>
      <c r="B12" s="84"/>
      <c r="C12" s="82">
        <f t="shared" si="0"/>
        <v>0</v>
      </c>
      <c r="D12" s="56">
        <f t="shared" si="1"/>
        <v>0</v>
      </c>
      <c r="E12" s="84"/>
      <c r="F12" s="56">
        <f t="shared" si="2"/>
        <v>0</v>
      </c>
      <c r="G12" s="123"/>
    </row>
    <row r="13" spans="1:8" x14ac:dyDescent="0.3">
      <c r="A13" s="53"/>
      <c r="B13" s="84"/>
      <c r="C13" s="82">
        <f t="shared" si="0"/>
        <v>0</v>
      </c>
      <c r="D13" s="56">
        <f t="shared" si="1"/>
        <v>0</v>
      </c>
      <c r="E13" s="84"/>
      <c r="F13" s="56">
        <f t="shared" si="2"/>
        <v>0</v>
      </c>
      <c r="G13" s="123"/>
    </row>
    <row r="14" spans="1:8" x14ac:dyDescent="0.3">
      <c r="A14" s="53"/>
      <c r="B14" s="84"/>
      <c r="C14" s="82">
        <f t="shared" si="0"/>
        <v>0</v>
      </c>
      <c r="D14" s="56">
        <f t="shared" si="1"/>
        <v>0</v>
      </c>
      <c r="E14" s="84"/>
      <c r="F14" s="56">
        <f t="shared" si="2"/>
        <v>0</v>
      </c>
      <c r="G14" s="123"/>
    </row>
    <row r="15" spans="1:8" x14ac:dyDescent="0.3">
      <c r="A15" s="53"/>
      <c r="B15" s="84"/>
      <c r="C15" s="82">
        <f t="shared" si="0"/>
        <v>0</v>
      </c>
      <c r="D15" s="56">
        <f t="shared" si="1"/>
        <v>0</v>
      </c>
      <c r="E15" s="84"/>
      <c r="F15" s="56">
        <f t="shared" si="2"/>
        <v>0</v>
      </c>
      <c r="G15" s="123"/>
    </row>
    <row r="16" spans="1:8" x14ac:dyDescent="0.3">
      <c r="A16" s="53"/>
      <c r="B16" s="84"/>
      <c r="C16" s="82">
        <f t="shared" si="0"/>
        <v>0</v>
      </c>
      <c r="D16" s="56">
        <f t="shared" si="1"/>
        <v>0</v>
      </c>
      <c r="E16" s="84"/>
      <c r="F16" s="56">
        <f t="shared" si="2"/>
        <v>0</v>
      </c>
      <c r="G16" s="123"/>
    </row>
    <row r="17" spans="1:8" x14ac:dyDescent="0.3">
      <c r="A17" s="53"/>
      <c r="B17" s="84">
        <v>0</v>
      </c>
      <c r="C17" s="82">
        <f t="shared" si="0"/>
        <v>0</v>
      </c>
      <c r="D17" s="56">
        <f t="shared" si="1"/>
        <v>0</v>
      </c>
      <c r="E17" s="84"/>
      <c r="F17" s="56">
        <f t="shared" si="2"/>
        <v>0</v>
      </c>
      <c r="G17" s="123"/>
    </row>
    <row r="18" spans="1:8" x14ac:dyDescent="0.3">
      <c r="A18" s="53"/>
      <c r="B18" s="84">
        <v>0</v>
      </c>
      <c r="C18" s="82">
        <f t="shared" si="0"/>
        <v>0</v>
      </c>
      <c r="D18" s="56">
        <f t="shared" si="1"/>
        <v>0</v>
      </c>
      <c r="E18" s="84"/>
      <c r="F18" s="56">
        <f t="shared" si="2"/>
        <v>0</v>
      </c>
      <c r="G18" s="123"/>
    </row>
    <row r="19" spans="1:8" x14ac:dyDescent="0.3">
      <c r="A19" s="54"/>
      <c r="B19" s="84">
        <v>0</v>
      </c>
      <c r="C19" s="82">
        <f t="shared" si="0"/>
        <v>0</v>
      </c>
      <c r="D19" s="56">
        <f t="shared" si="1"/>
        <v>0</v>
      </c>
      <c r="E19" s="84">
        <v>0</v>
      </c>
      <c r="F19" s="56">
        <f t="shared" si="2"/>
        <v>0</v>
      </c>
      <c r="G19" s="123"/>
    </row>
    <row r="20" spans="1:8" x14ac:dyDescent="0.3">
      <c r="A20" s="54"/>
      <c r="B20" s="84">
        <v>0</v>
      </c>
      <c r="C20" s="82">
        <f t="shared" si="0"/>
        <v>0</v>
      </c>
      <c r="D20" s="56">
        <f t="shared" si="1"/>
        <v>0</v>
      </c>
      <c r="E20" s="84">
        <v>0</v>
      </c>
      <c r="F20" s="56">
        <f t="shared" si="2"/>
        <v>0</v>
      </c>
      <c r="G20" s="123"/>
    </row>
    <row r="21" spans="1:8" x14ac:dyDescent="0.3">
      <c r="A21" s="54"/>
      <c r="B21" s="84">
        <v>0</v>
      </c>
      <c r="C21" s="82">
        <f t="shared" si="0"/>
        <v>0</v>
      </c>
      <c r="D21" s="56">
        <f t="shared" si="1"/>
        <v>0</v>
      </c>
      <c r="E21" s="84">
        <v>0</v>
      </c>
      <c r="F21" s="56">
        <f t="shared" si="2"/>
        <v>0</v>
      </c>
      <c r="G21" s="124"/>
    </row>
    <row r="22" spans="1:8" x14ac:dyDescent="0.3">
      <c r="A22" s="55" t="s">
        <v>17</v>
      </c>
      <c r="B22" s="81">
        <f>SUM(B10:B21)</f>
        <v>1</v>
      </c>
      <c r="C22" s="81">
        <f>SUM(C10:C21)</f>
        <v>1</v>
      </c>
      <c r="D22" s="57">
        <f>SUM(D10:D21)</f>
        <v>113.11573530541261</v>
      </c>
      <c r="E22" s="83">
        <f>SUM(E10:E21)</f>
        <v>1</v>
      </c>
      <c r="F22" s="57">
        <f>SUM(F10:F21)</f>
        <v>90.27</v>
      </c>
      <c r="G22" s="57">
        <f>G25</f>
        <v>205.66497328256838</v>
      </c>
    </row>
    <row r="23" spans="1:8" x14ac:dyDescent="0.3">
      <c r="A23" s="95" t="s">
        <v>43</v>
      </c>
      <c r="B23" s="95"/>
      <c r="C23" s="95"/>
      <c r="D23" s="95"/>
      <c r="E23" s="95"/>
      <c r="F23" s="95"/>
      <c r="G23" s="59">
        <f>'Evo montant forfaitaire'!C2</f>
        <v>113.11573530541261</v>
      </c>
    </row>
    <row r="24" spans="1:8" x14ac:dyDescent="0.3">
      <c r="A24" s="96" t="s">
        <v>59</v>
      </c>
      <c r="B24" s="96"/>
      <c r="C24" s="96"/>
      <c r="D24" s="96"/>
      <c r="E24" s="96"/>
      <c r="F24" s="96"/>
      <c r="G24" s="75">
        <f>'Evo SMIC'!B5</f>
        <v>10.029999999999999</v>
      </c>
    </row>
    <row r="25" spans="1:8" x14ac:dyDescent="0.3">
      <c r="A25" s="96" t="s">
        <v>45</v>
      </c>
      <c r="B25" s="96"/>
      <c r="C25" s="96"/>
      <c r="D25" s="96"/>
      <c r="E25" s="96"/>
      <c r="F25" s="96"/>
      <c r="G25" s="59">
        <f>'Evo montant forfait'!C2</f>
        <v>205.66497328256838</v>
      </c>
    </row>
    <row r="26" spans="1:8" ht="15" thickBot="1" x14ac:dyDescent="0.35">
      <c r="A26" s="92"/>
      <c r="B26" s="92"/>
      <c r="C26" s="92"/>
      <c r="D26" s="92"/>
      <c r="E26" s="92"/>
      <c r="F26" s="92"/>
      <c r="G26" s="59"/>
    </row>
    <row r="27" spans="1:8" ht="15" thickBot="1" x14ac:dyDescent="0.35">
      <c r="A27" s="25" t="s">
        <v>18</v>
      </c>
      <c r="B27" s="58"/>
      <c r="D27" s="26"/>
      <c r="E27" s="27">
        <f>IF(ISBLANK(F3),0,MAX(D22,F22,G22))</f>
        <v>205.66497328256838</v>
      </c>
      <c r="F27" s="26"/>
      <c r="G27" s="26"/>
    </row>
    <row r="28" spans="1:8" x14ac:dyDescent="0.3">
      <c r="A28" s="127" t="s">
        <v>19</v>
      </c>
      <c r="B28" s="127"/>
    </row>
    <row r="29" spans="1:8" x14ac:dyDescent="0.3">
      <c r="B29" s="79"/>
      <c r="C29" s="79"/>
      <c r="D29" s="79"/>
    </row>
    <row r="30" spans="1:8" x14ac:dyDescent="0.3">
      <c r="A30" s="125" t="s">
        <v>20</v>
      </c>
      <c r="B30" s="125"/>
      <c r="F30" s="74" t="s">
        <v>20</v>
      </c>
      <c r="G30" s="74"/>
      <c r="H30" s="2"/>
    </row>
    <row r="31" spans="1:8" x14ac:dyDescent="0.3">
      <c r="A31" s="125" t="s">
        <v>21</v>
      </c>
      <c r="B31" s="125"/>
      <c r="F31" s="74" t="s">
        <v>21</v>
      </c>
      <c r="G31" s="74"/>
      <c r="H31" s="2"/>
    </row>
    <row r="32" spans="1:8" x14ac:dyDescent="0.3">
      <c r="A32" s="126" t="s">
        <v>22</v>
      </c>
      <c r="B32" s="126"/>
      <c r="F32" s="80" t="s">
        <v>23</v>
      </c>
      <c r="G32" s="80"/>
    </row>
  </sheetData>
  <mergeCells count="16">
    <mergeCell ref="B1:H2"/>
    <mergeCell ref="A3:C3"/>
    <mergeCell ref="C6:G6"/>
    <mergeCell ref="B7:B8"/>
    <mergeCell ref="C7:D7"/>
    <mergeCell ref="E7:F7"/>
    <mergeCell ref="C8:D8"/>
    <mergeCell ref="E8:F8"/>
    <mergeCell ref="A31:B31"/>
    <mergeCell ref="A32:B32"/>
    <mergeCell ref="G10:G21"/>
    <mergeCell ref="A23:F23"/>
    <mergeCell ref="A24:F24"/>
    <mergeCell ref="A25:F25"/>
    <mergeCell ref="A28:B28"/>
    <mergeCell ref="A30:B30"/>
  </mergeCells>
  <pageMargins left="0.7" right="0.7" top="0.75" bottom="0.75" header="0.3" footer="0.3"/>
  <pageSetup paperSize="9" scale="7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="130" zoomScaleNormal="130" zoomScaleSheetLayoutView="130" workbookViewId="0">
      <selection activeCell="G24" sqref="G24"/>
    </sheetView>
  </sheetViews>
  <sheetFormatPr baseColWidth="10" defaultColWidth="11.44140625" defaultRowHeight="14.4" x14ac:dyDescent="0.3"/>
  <cols>
    <col min="1" max="1" width="37.109375" style="6" customWidth="1"/>
    <col min="2" max="2" width="13.6640625" style="6" bestFit="1" customWidth="1"/>
    <col min="3" max="3" width="11" style="6" bestFit="1" customWidth="1"/>
    <col min="4" max="4" width="14.88671875" style="6" customWidth="1"/>
    <col min="5" max="5" width="13.109375" style="6" bestFit="1" customWidth="1"/>
    <col min="6" max="6" width="20" style="6" customWidth="1"/>
    <col min="7" max="7" width="16.88671875" style="6" customWidth="1"/>
    <col min="8" max="16384" width="11.44140625" style="6"/>
  </cols>
  <sheetData>
    <row r="1" spans="1:8" ht="15.75" customHeight="1" x14ac:dyDescent="0.3">
      <c r="B1" s="100" t="s">
        <v>62</v>
      </c>
      <c r="C1" s="100"/>
      <c r="D1" s="100"/>
      <c r="E1" s="100"/>
      <c r="F1" s="100"/>
      <c r="G1" s="100"/>
      <c r="H1" s="100"/>
    </row>
    <row r="2" spans="1:8" ht="44.25" customHeight="1" x14ac:dyDescent="0.3">
      <c r="B2" s="100"/>
      <c r="C2" s="100"/>
      <c r="D2" s="100"/>
      <c r="E2" s="100"/>
      <c r="F2" s="100"/>
      <c r="G2" s="100"/>
      <c r="H2" s="100"/>
    </row>
    <row r="3" spans="1:8" x14ac:dyDescent="0.3">
      <c r="A3" s="120" t="s">
        <v>0</v>
      </c>
      <c r="B3" s="120"/>
      <c r="C3" s="120"/>
      <c r="D3" s="7"/>
      <c r="E3" s="76" t="s">
        <v>1</v>
      </c>
      <c r="F3" s="84">
        <v>1</v>
      </c>
      <c r="G3" s="11"/>
    </row>
    <row r="4" spans="1:8" x14ac:dyDescent="0.3">
      <c r="A4" s="77"/>
      <c r="C4" s="78"/>
      <c r="D4" s="7"/>
      <c r="E4" s="76" t="s">
        <v>2</v>
      </c>
      <c r="F4" s="91">
        <v>1</v>
      </c>
      <c r="G4" s="11"/>
    </row>
    <row r="5" spans="1:8" x14ac:dyDescent="0.3">
      <c r="A5" s="77"/>
      <c r="C5" s="7"/>
      <c r="D5" s="7"/>
      <c r="E5" s="76"/>
      <c r="F5" s="10"/>
    </row>
    <row r="6" spans="1:8" x14ac:dyDescent="0.3">
      <c r="A6" s="47"/>
      <c r="B6" s="47"/>
      <c r="C6" s="110" t="s">
        <v>3</v>
      </c>
      <c r="D6" s="111"/>
      <c r="E6" s="111"/>
      <c r="F6" s="111"/>
      <c r="G6" s="112"/>
    </row>
    <row r="7" spans="1:8" ht="58.5" customHeight="1" x14ac:dyDescent="0.3">
      <c r="A7" s="89" t="s">
        <v>58</v>
      </c>
      <c r="B7" s="113" t="s">
        <v>4</v>
      </c>
      <c r="C7" s="115" t="s">
        <v>6</v>
      </c>
      <c r="D7" s="116"/>
      <c r="E7" s="115" t="s">
        <v>7</v>
      </c>
      <c r="F7" s="116"/>
      <c r="G7" s="48" t="s">
        <v>8</v>
      </c>
    </row>
    <row r="8" spans="1:8" ht="53.25" customHeight="1" x14ac:dyDescent="0.3">
      <c r="A8" s="47"/>
      <c r="B8" s="114"/>
      <c r="C8" s="117" t="s">
        <v>38</v>
      </c>
      <c r="D8" s="118"/>
      <c r="E8" s="117" t="s">
        <v>10</v>
      </c>
      <c r="F8" s="118"/>
      <c r="G8" s="49" t="s">
        <v>37</v>
      </c>
    </row>
    <row r="9" spans="1:8" ht="43.2" x14ac:dyDescent="0.3">
      <c r="A9" s="50" t="s">
        <v>12</v>
      </c>
      <c r="B9" s="50" t="s">
        <v>5</v>
      </c>
      <c r="C9" s="50" t="s">
        <v>13</v>
      </c>
      <c r="D9" s="51" t="s">
        <v>14</v>
      </c>
      <c r="E9" s="50" t="s">
        <v>15</v>
      </c>
      <c r="F9" s="51" t="s">
        <v>14</v>
      </c>
      <c r="G9" s="50" t="s">
        <v>16</v>
      </c>
    </row>
    <row r="10" spans="1:8" x14ac:dyDescent="0.3">
      <c r="A10" s="52"/>
      <c r="B10" s="84">
        <v>1</v>
      </c>
      <c r="C10" s="82">
        <f t="shared" ref="C10:C21" si="0">ROUNDUP(B10/15,)</f>
        <v>1</v>
      </c>
      <c r="D10" s="56">
        <f t="shared" ref="D10:D21" si="1">C10*$G$23</f>
        <v>113.11573530541261</v>
      </c>
      <c r="E10" s="84">
        <v>1</v>
      </c>
      <c r="F10" s="56">
        <f t="shared" ref="F10:F21" si="2">E10*$G$24*9</f>
        <v>91.350000000000009</v>
      </c>
      <c r="G10" s="122"/>
    </row>
    <row r="11" spans="1:8" x14ac:dyDescent="0.3">
      <c r="A11" s="53"/>
      <c r="B11" s="84"/>
      <c r="C11" s="82">
        <f t="shared" si="0"/>
        <v>0</v>
      </c>
      <c r="D11" s="56">
        <f t="shared" si="1"/>
        <v>0</v>
      </c>
      <c r="E11" s="84"/>
      <c r="F11" s="56">
        <f t="shared" si="2"/>
        <v>0</v>
      </c>
      <c r="G11" s="123"/>
    </row>
    <row r="12" spans="1:8" x14ac:dyDescent="0.3">
      <c r="A12" s="53"/>
      <c r="B12" s="84"/>
      <c r="C12" s="82">
        <f t="shared" si="0"/>
        <v>0</v>
      </c>
      <c r="D12" s="56">
        <f t="shared" si="1"/>
        <v>0</v>
      </c>
      <c r="E12" s="84"/>
      <c r="F12" s="56">
        <f t="shared" si="2"/>
        <v>0</v>
      </c>
      <c r="G12" s="123"/>
    </row>
    <row r="13" spans="1:8" x14ac:dyDescent="0.3">
      <c r="A13" s="53"/>
      <c r="B13" s="84"/>
      <c r="C13" s="82">
        <f t="shared" si="0"/>
        <v>0</v>
      </c>
      <c r="D13" s="56">
        <f t="shared" si="1"/>
        <v>0</v>
      </c>
      <c r="E13" s="84"/>
      <c r="F13" s="56">
        <f t="shared" si="2"/>
        <v>0</v>
      </c>
      <c r="G13" s="123"/>
    </row>
    <row r="14" spans="1:8" x14ac:dyDescent="0.3">
      <c r="A14" s="53"/>
      <c r="B14" s="84"/>
      <c r="C14" s="82">
        <f t="shared" si="0"/>
        <v>0</v>
      </c>
      <c r="D14" s="56">
        <f t="shared" si="1"/>
        <v>0</v>
      </c>
      <c r="E14" s="84"/>
      <c r="F14" s="56">
        <f t="shared" si="2"/>
        <v>0</v>
      </c>
      <c r="G14" s="123"/>
    </row>
    <row r="15" spans="1:8" x14ac:dyDescent="0.3">
      <c r="A15" s="53"/>
      <c r="B15" s="84"/>
      <c r="C15" s="82">
        <f t="shared" si="0"/>
        <v>0</v>
      </c>
      <c r="D15" s="56">
        <f t="shared" si="1"/>
        <v>0</v>
      </c>
      <c r="E15" s="84"/>
      <c r="F15" s="56">
        <f t="shared" si="2"/>
        <v>0</v>
      </c>
      <c r="G15" s="123"/>
    </row>
    <row r="16" spans="1:8" x14ac:dyDescent="0.3">
      <c r="A16" s="53"/>
      <c r="B16" s="84"/>
      <c r="C16" s="82">
        <f t="shared" si="0"/>
        <v>0</v>
      </c>
      <c r="D16" s="56">
        <f t="shared" si="1"/>
        <v>0</v>
      </c>
      <c r="E16" s="84"/>
      <c r="F16" s="56">
        <f t="shared" si="2"/>
        <v>0</v>
      </c>
      <c r="G16" s="123"/>
    </row>
    <row r="17" spans="1:8" x14ac:dyDescent="0.3">
      <c r="A17" s="53"/>
      <c r="B17" s="84">
        <v>0</v>
      </c>
      <c r="C17" s="82">
        <f t="shared" si="0"/>
        <v>0</v>
      </c>
      <c r="D17" s="56">
        <f t="shared" si="1"/>
        <v>0</v>
      </c>
      <c r="E17" s="84"/>
      <c r="F17" s="56">
        <f t="shared" si="2"/>
        <v>0</v>
      </c>
      <c r="G17" s="123"/>
    </row>
    <row r="18" spans="1:8" x14ac:dyDescent="0.3">
      <c r="A18" s="53"/>
      <c r="B18" s="84">
        <v>0</v>
      </c>
      <c r="C18" s="82">
        <f t="shared" si="0"/>
        <v>0</v>
      </c>
      <c r="D18" s="56">
        <f t="shared" si="1"/>
        <v>0</v>
      </c>
      <c r="E18" s="84"/>
      <c r="F18" s="56">
        <f t="shared" si="2"/>
        <v>0</v>
      </c>
      <c r="G18" s="123"/>
    </row>
    <row r="19" spans="1:8" x14ac:dyDescent="0.3">
      <c r="A19" s="54"/>
      <c r="B19" s="84">
        <v>0</v>
      </c>
      <c r="C19" s="82">
        <f t="shared" si="0"/>
        <v>0</v>
      </c>
      <c r="D19" s="56">
        <f t="shared" si="1"/>
        <v>0</v>
      </c>
      <c r="E19" s="84">
        <v>0</v>
      </c>
      <c r="F19" s="56">
        <f t="shared" si="2"/>
        <v>0</v>
      </c>
      <c r="G19" s="123"/>
    </row>
    <row r="20" spans="1:8" x14ac:dyDescent="0.3">
      <c r="A20" s="54"/>
      <c r="B20" s="84">
        <v>0</v>
      </c>
      <c r="C20" s="82">
        <f t="shared" si="0"/>
        <v>0</v>
      </c>
      <c r="D20" s="56">
        <f t="shared" si="1"/>
        <v>0</v>
      </c>
      <c r="E20" s="84">
        <v>0</v>
      </c>
      <c r="F20" s="56">
        <f t="shared" si="2"/>
        <v>0</v>
      </c>
      <c r="G20" s="123"/>
    </row>
    <row r="21" spans="1:8" x14ac:dyDescent="0.3">
      <c r="A21" s="54"/>
      <c r="B21" s="84">
        <v>0</v>
      </c>
      <c r="C21" s="82">
        <f t="shared" si="0"/>
        <v>0</v>
      </c>
      <c r="D21" s="56">
        <f t="shared" si="1"/>
        <v>0</v>
      </c>
      <c r="E21" s="84">
        <v>0</v>
      </c>
      <c r="F21" s="56">
        <f t="shared" si="2"/>
        <v>0</v>
      </c>
      <c r="G21" s="124"/>
    </row>
    <row r="22" spans="1:8" x14ac:dyDescent="0.3">
      <c r="A22" s="55" t="s">
        <v>17</v>
      </c>
      <c r="B22" s="81">
        <f>SUM(B10:B21)</f>
        <v>1</v>
      </c>
      <c r="C22" s="81">
        <f>SUM(C10:C21)</f>
        <v>1</v>
      </c>
      <c r="D22" s="57">
        <f>SUM(D10:D21)</f>
        <v>113.11573530541261</v>
      </c>
      <c r="E22" s="83">
        <f>SUM(E10:E21)</f>
        <v>1</v>
      </c>
      <c r="F22" s="57">
        <f>SUM(F10:F21)</f>
        <v>91.350000000000009</v>
      </c>
      <c r="G22" s="57">
        <f>G25</f>
        <v>205.66497328256838</v>
      </c>
    </row>
    <row r="23" spans="1:8" x14ac:dyDescent="0.3">
      <c r="A23" s="95" t="s">
        <v>43</v>
      </c>
      <c r="B23" s="95"/>
      <c r="C23" s="95"/>
      <c r="D23" s="95"/>
      <c r="E23" s="95"/>
      <c r="F23" s="95"/>
      <c r="G23" s="59">
        <f>'Evo montant forfaitaire'!C2</f>
        <v>113.11573530541261</v>
      </c>
    </row>
    <row r="24" spans="1:8" x14ac:dyDescent="0.3">
      <c r="A24" s="96" t="s">
        <v>61</v>
      </c>
      <c r="B24" s="96"/>
      <c r="C24" s="96"/>
      <c r="D24" s="96"/>
      <c r="E24" s="96"/>
      <c r="F24" s="96"/>
      <c r="G24" s="75">
        <f>'Evo SMIC'!B6</f>
        <v>10.15</v>
      </c>
    </row>
    <row r="25" spans="1:8" x14ac:dyDescent="0.3">
      <c r="A25" s="96" t="s">
        <v>45</v>
      </c>
      <c r="B25" s="96"/>
      <c r="C25" s="96"/>
      <c r="D25" s="96"/>
      <c r="E25" s="96"/>
      <c r="F25" s="96"/>
      <c r="G25" s="59">
        <f>'Evo montant forfait'!C2</f>
        <v>205.66497328256838</v>
      </c>
    </row>
    <row r="26" spans="1:8" ht="15" thickBot="1" x14ac:dyDescent="0.35">
      <c r="A26" s="93"/>
      <c r="B26" s="93"/>
      <c r="C26" s="93"/>
      <c r="D26" s="93"/>
      <c r="E26" s="93"/>
      <c r="F26" s="93"/>
      <c r="G26" s="59"/>
    </row>
    <row r="27" spans="1:8" ht="15" thickBot="1" x14ac:dyDescent="0.35">
      <c r="A27" s="25" t="s">
        <v>18</v>
      </c>
      <c r="B27" s="58"/>
      <c r="D27" s="26"/>
      <c r="E27" s="27">
        <f>IF(ISBLANK(F3),0,MAX(D22,F22,G22))</f>
        <v>205.66497328256838</v>
      </c>
      <c r="F27" s="26"/>
      <c r="G27" s="26"/>
    </row>
    <row r="28" spans="1:8" x14ac:dyDescent="0.3">
      <c r="A28" s="127" t="s">
        <v>19</v>
      </c>
      <c r="B28" s="127"/>
    </row>
    <row r="29" spans="1:8" x14ac:dyDescent="0.3">
      <c r="B29" s="79"/>
      <c r="C29" s="79"/>
      <c r="D29" s="79"/>
    </row>
    <row r="30" spans="1:8" x14ac:dyDescent="0.3">
      <c r="A30" s="125" t="s">
        <v>20</v>
      </c>
      <c r="B30" s="125"/>
      <c r="F30" s="74" t="s">
        <v>20</v>
      </c>
      <c r="G30" s="74"/>
      <c r="H30" s="2"/>
    </row>
    <row r="31" spans="1:8" x14ac:dyDescent="0.3">
      <c r="A31" s="125" t="s">
        <v>21</v>
      </c>
      <c r="B31" s="125"/>
      <c r="F31" s="74" t="s">
        <v>21</v>
      </c>
      <c r="G31" s="74"/>
      <c r="H31" s="2"/>
    </row>
    <row r="32" spans="1:8" x14ac:dyDescent="0.3">
      <c r="A32" s="126" t="s">
        <v>22</v>
      </c>
      <c r="B32" s="126"/>
      <c r="F32" s="80" t="s">
        <v>23</v>
      </c>
      <c r="G32" s="80"/>
    </row>
  </sheetData>
  <mergeCells count="16">
    <mergeCell ref="A31:B31"/>
    <mergeCell ref="A32:B32"/>
    <mergeCell ref="G10:G21"/>
    <mergeCell ref="A23:F23"/>
    <mergeCell ref="A24:F24"/>
    <mergeCell ref="A25:F25"/>
    <mergeCell ref="A28:B28"/>
    <mergeCell ref="A30:B30"/>
    <mergeCell ref="B1:H2"/>
    <mergeCell ref="A3:C3"/>
    <mergeCell ref="C6:G6"/>
    <mergeCell ref="B7:B8"/>
    <mergeCell ref="C7:D7"/>
    <mergeCell ref="E7:F7"/>
    <mergeCell ref="C8:D8"/>
    <mergeCell ref="E8:F8"/>
  </mergeCells>
  <pageMargins left="0.7" right="0.7" top="0.75" bottom="0.75" header="0.3" footer="0.3"/>
  <pageSetup paperSize="9" scale="7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="130" zoomScaleNormal="130" zoomScaleSheetLayoutView="130" workbookViewId="0">
      <selection activeCell="H7" sqref="H7"/>
    </sheetView>
  </sheetViews>
  <sheetFormatPr baseColWidth="10" defaultColWidth="11.44140625" defaultRowHeight="14.4" x14ac:dyDescent="0.3"/>
  <cols>
    <col min="1" max="1" width="37.109375" style="6" customWidth="1"/>
    <col min="2" max="2" width="13.6640625" style="6" bestFit="1" customWidth="1"/>
    <col min="3" max="3" width="11" style="6" bestFit="1" customWidth="1"/>
    <col min="4" max="4" width="14.88671875" style="6" customWidth="1"/>
    <col min="5" max="5" width="13.109375" style="6" bestFit="1" customWidth="1"/>
    <col min="6" max="6" width="20" style="6" customWidth="1"/>
    <col min="7" max="7" width="16.88671875" style="6" customWidth="1"/>
    <col min="8" max="16384" width="11.44140625" style="6"/>
  </cols>
  <sheetData>
    <row r="1" spans="1:8" ht="15.75" customHeight="1" x14ac:dyDescent="0.3">
      <c r="B1" s="100" t="s">
        <v>64</v>
      </c>
      <c r="C1" s="100"/>
      <c r="D1" s="100"/>
      <c r="E1" s="100"/>
      <c r="F1" s="100"/>
      <c r="G1" s="100"/>
      <c r="H1" s="100"/>
    </row>
    <row r="2" spans="1:8" ht="44.25" customHeight="1" x14ac:dyDescent="0.3">
      <c r="B2" s="100"/>
      <c r="C2" s="100"/>
      <c r="D2" s="100"/>
      <c r="E2" s="100"/>
      <c r="F2" s="100"/>
      <c r="G2" s="100"/>
      <c r="H2" s="100"/>
    </row>
    <row r="3" spans="1:8" x14ac:dyDescent="0.3">
      <c r="A3" s="120" t="s">
        <v>0</v>
      </c>
      <c r="B3" s="120"/>
      <c r="C3" s="120"/>
      <c r="D3" s="7"/>
      <c r="E3" s="76" t="s">
        <v>1</v>
      </c>
      <c r="F3" s="84">
        <v>1</v>
      </c>
      <c r="G3" s="11"/>
    </row>
    <row r="4" spans="1:8" x14ac:dyDescent="0.3">
      <c r="A4" s="77"/>
      <c r="C4" s="78"/>
      <c r="D4" s="7"/>
      <c r="E4" s="76" t="s">
        <v>2</v>
      </c>
      <c r="F4" s="91">
        <v>1</v>
      </c>
      <c r="G4" s="11"/>
    </row>
    <row r="5" spans="1:8" x14ac:dyDescent="0.3">
      <c r="A5" s="77"/>
      <c r="C5" s="7"/>
      <c r="D5" s="7"/>
      <c r="E5" s="76"/>
      <c r="F5" s="10"/>
    </row>
    <row r="6" spans="1:8" x14ac:dyDescent="0.3">
      <c r="A6" s="47"/>
      <c r="B6" s="47"/>
      <c r="C6" s="110" t="s">
        <v>3</v>
      </c>
      <c r="D6" s="111"/>
      <c r="E6" s="111"/>
      <c r="F6" s="111"/>
      <c r="G6" s="112"/>
    </row>
    <row r="7" spans="1:8" ht="58.5" customHeight="1" x14ac:dyDescent="0.3">
      <c r="A7" s="89" t="s">
        <v>58</v>
      </c>
      <c r="B7" s="113" t="s">
        <v>4</v>
      </c>
      <c r="C7" s="115" t="s">
        <v>6</v>
      </c>
      <c r="D7" s="116"/>
      <c r="E7" s="115" t="s">
        <v>7</v>
      </c>
      <c r="F7" s="116"/>
      <c r="G7" s="48" t="s">
        <v>8</v>
      </c>
    </row>
    <row r="8" spans="1:8" ht="53.25" customHeight="1" x14ac:dyDescent="0.3">
      <c r="A8" s="47"/>
      <c r="B8" s="114"/>
      <c r="C8" s="117" t="s">
        <v>38</v>
      </c>
      <c r="D8" s="118"/>
      <c r="E8" s="117" t="s">
        <v>10</v>
      </c>
      <c r="F8" s="118"/>
      <c r="G8" s="49" t="s">
        <v>37</v>
      </c>
    </row>
    <row r="9" spans="1:8" ht="43.2" x14ac:dyDescent="0.3">
      <c r="A9" s="50" t="s">
        <v>12</v>
      </c>
      <c r="B9" s="50" t="s">
        <v>5</v>
      </c>
      <c r="C9" s="50" t="s">
        <v>13</v>
      </c>
      <c r="D9" s="51" t="s">
        <v>14</v>
      </c>
      <c r="E9" s="50" t="s">
        <v>15</v>
      </c>
      <c r="F9" s="51" t="s">
        <v>14</v>
      </c>
      <c r="G9" s="50" t="s">
        <v>16</v>
      </c>
    </row>
    <row r="10" spans="1:8" x14ac:dyDescent="0.3">
      <c r="A10" s="52"/>
      <c r="B10" s="84">
        <v>1</v>
      </c>
      <c r="C10" s="82">
        <f t="shared" ref="C10:C21" si="0">ROUNDUP(B10/15,)</f>
        <v>1</v>
      </c>
      <c r="D10" s="56">
        <f t="shared" ref="D10:D21" si="1">C10*$G$23</f>
        <v>113.11573530541261</v>
      </c>
      <c r="E10" s="84">
        <v>1</v>
      </c>
      <c r="F10" s="56">
        <f t="shared" ref="F10:F21" si="2">E10*$G$24*9</f>
        <v>92.25</v>
      </c>
      <c r="G10" s="122"/>
    </row>
    <row r="11" spans="1:8" x14ac:dyDescent="0.3">
      <c r="A11" s="53"/>
      <c r="B11" s="84"/>
      <c r="C11" s="82">
        <f t="shared" si="0"/>
        <v>0</v>
      </c>
      <c r="D11" s="56">
        <f t="shared" si="1"/>
        <v>0</v>
      </c>
      <c r="E11" s="84"/>
      <c r="F11" s="56">
        <f t="shared" si="2"/>
        <v>0</v>
      </c>
      <c r="G11" s="123"/>
    </row>
    <row r="12" spans="1:8" x14ac:dyDescent="0.3">
      <c r="A12" s="53"/>
      <c r="B12" s="84"/>
      <c r="C12" s="82">
        <f t="shared" si="0"/>
        <v>0</v>
      </c>
      <c r="D12" s="56">
        <f t="shared" si="1"/>
        <v>0</v>
      </c>
      <c r="E12" s="84"/>
      <c r="F12" s="56">
        <f t="shared" si="2"/>
        <v>0</v>
      </c>
      <c r="G12" s="123"/>
    </row>
    <row r="13" spans="1:8" x14ac:dyDescent="0.3">
      <c r="A13" s="53"/>
      <c r="B13" s="84"/>
      <c r="C13" s="82">
        <f t="shared" si="0"/>
        <v>0</v>
      </c>
      <c r="D13" s="56">
        <f t="shared" si="1"/>
        <v>0</v>
      </c>
      <c r="E13" s="84"/>
      <c r="F13" s="56">
        <f t="shared" si="2"/>
        <v>0</v>
      </c>
      <c r="G13" s="123"/>
    </row>
    <row r="14" spans="1:8" x14ac:dyDescent="0.3">
      <c r="A14" s="53"/>
      <c r="B14" s="84"/>
      <c r="C14" s="82">
        <f t="shared" si="0"/>
        <v>0</v>
      </c>
      <c r="D14" s="56">
        <f t="shared" si="1"/>
        <v>0</v>
      </c>
      <c r="E14" s="84"/>
      <c r="F14" s="56">
        <f t="shared" si="2"/>
        <v>0</v>
      </c>
      <c r="G14" s="123"/>
    </row>
    <row r="15" spans="1:8" x14ac:dyDescent="0.3">
      <c r="A15" s="53"/>
      <c r="B15" s="84"/>
      <c r="C15" s="82">
        <f t="shared" si="0"/>
        <v>0</v>
      </c>
      <c r="D15" s="56">
        <f t="shared" si="1"/>
        <v>0</v>
      </c>
      <c r="E15" s="84"/>
      <c r="F15" s="56">
        <f t="shared" si="2"/>
        <v>0</v>
      </c>
      <c r="G15" s="123"/>
    </row>
    <row r="16" spans="1:8" x14ac:dyDescent="0.3">
      <c r="A16" s="53"/>
      <c r="B16" s="84"/>
      <c r="C16" s="82">
        <f t="shared" si="0"/>
        <v>0</v>
      </c>
      <c r="D16" s="56">
        <f t="shared" si="1"/>
        <v>0</v>
      </c>
      <c r="E16" s="84"/>
      <c r="F16" s="56">
        <f t="shared" si="2"/>
        <v>0</v>
      </c>
      <c r="G16" s="123"/>
    </row>
    <row r="17" spans="1:8" x14ac:dyDescent="0.3">
      <c r="A17" s="53"/>
      <c r="B17" s="84">
        <v>0</v>
      </c>
      <c r="C17" s="82">
        <f t="shared" si="0"/>
        <v>0</v>
      </c>
      <c r="D17" s="56">
        <f t="shared" si="1"/>
        <v>0</v>
      </c>
      <c r="E17" s="84"/>
      <c r="F17" s="56">
        <f t="shared" si="2"/>
        <v>0</v>
      </c>
      <c r="G17" s="123"/>
    </row>
    <row r="18" spans="1:8" x14ac:dyDescent="0.3">
      <c r="A18" s="53"/>
      <c r="B18" s="84">
        <v>0</v>
      </c>
      <c r="C18" s="82">
        <f t="shared" si="0"/>
        <v>0</v>
      </c>
      <c r="D18" s="56">
        <f t="shared" si="1"/>
        <v>0</v>
      </c>
      <c r="E18" s="84"/>
      <c r="F18" s="56">
        <f t="shared" si="2"/>
        <v>0</v>
      </c>
      <c r="G18" s="123"/>
    </row>
    <row r="19" spans="1:8" x14ac:dyDescent="0.3">
      <c r="A19" s="54"/>
      <c r="B19" s="84">
        <v>0</v>
      </c>
      <c r="C19" s="82">
        <f t="shared" si="0"/>
        <v>0</v>
      </c>
      <c r="D19" s="56">
        <f t="shared" si="1"/>
        <v>0</v>
      </c>
      <c r="E19" s="84">
        <v>0</v>
      </c>
      <c r="F19" s="56">
        <f t="shared" si="2"/>
        <v>0</v>
      </c>
      <c r="G19" s="123"/>
    </row>
    <row r="20" spans="1:8" x14ac:dyDescent="0.3">
      <c r="A20" s="54"/>
      <c r="B20" s="84">
        <v>0</v>
      </c>
      <c r="C20" s="82">
        <f t="shared" si="0"/>
        <v>0</v>
      </c>
      <c r="D20" s="56">
        <f t="shared" si="1"/>
        <v>0</v>
      </c>
      <c r="E20" s="84">
        <v>0</v>
      </c>
      <c r="F20" s="56">
        <f t="shared" si="2"/>
        <v>0</v>
      </c>
      <c r="G20" s="123"/>
    </row>
    <row r="21" spans="1:8" x14ac:dyDescent="0.3">
      <c r="A21" s="54"/>
      <c r="B21" s="84">
        <v>0</v>
      </c>
      <c r="C21" s="82">
        <f t="shared" si="0"/>
        <v>0</v>
      </c>
      <c r="D21" s="56">
        <f t="shared" si="1"/>
        <v>0</v>
      </c>
      <c r="E21" s="84">
        <v>0</v>
      </c>
      <c r="F21" s="56">
        <f t="shared" si="2"/>
        <v>0</v>
      </c>
      <c r="G21" s="124"/>
    </row>
    <row r="22" spans="1:8" x14ac:dyDescent="0.3">
      <c r="A22" s="55" t="s">
        <v>17</v>
      </c>
      <c r="B22" s="81">
        <f>SUM(B10:B21)</f>
        <v>1</v>
      </c>
      <c r="C22" s="81">
        <f>SUM(C10:C21)</f>
        <v>1</v>
      </c>
      <c r="D22" s="57">
        <f>SUM(D10:D21)</f>
        <v>113.11573530541261</v>
      </c>
      <c r="E22" s="83">
        <f>SUM(E10:E21)</f>
        <v>1</v>
      </c>
      <c r="F22" s="57">
        <f>SUM(F10:F21)</f>
        <v>92.25</v>
      </c>
      <c r="G22" s="57">
        <f>G25</f>
        <v>205.66497328256838</v>
      </c>
    </row>
    <row r="23" spans="1:8" x14ac:dyDescent="0.3">
      <c r="A23" s="95" t="s">
        <v>43</v>
      </c>
      <c r="B23" s="95"/>
      <c r="C23" s="95"/>
      <c r="D23" s="95"/>
      <c r="E23" s="95"/>
      <c r="F23" s="95"/>
      <c r="G23" s="59">
        <f>'Evo montant forfaitaire'!C2</f>
        <v>113.11573530541261</v>
      </c>
    </row>
    <row r="24" spans="1:8" x14ac:dyDescent="0.3">
      <c r="A24" s="96" t="s">
        <v>63</v>
      </c>
      <c r="B24" s="96"/>
      <c r="C24" s="96"/>
      <c r="D24" s="96"/>
      <c r="E24" s="96"/>
      <c r="F24" s="96"/>
      <c r="G24" s="75">
        <f>'Evo SMIC'!B7</f>
        <v>10.25</v>
      </c>
    </row>
    <row r="25" spans="1:8" x14ac:dyDescent="0.3">
      <c r="A25" s="96" t="s">
        <v>45</v>
      </c>
      <c r="B25" s="96"/>
      <c r="C25" s="96"/>
      <c r="D25" s="96"/>
      <c r="E25" s="96"/>
      <c r="F25" s="96"/>
      <c r="G25" s="59">
        <f>'Evo montant forfait'!C2</f>
        <v>205.66497328256838</v>
      </c>
    </row>
    <row r="26" spans="1:8" ht="15" thickBot="1" x14ac:dyDescent="0.35">
      <c r="A26" s="94"/>
      <c r="B26" s="94"/>
      <c r="C26" s="94"/>
      <c r="D26" s="94"/>
      <c r="E26" s="94"/>
      <c r="F26" s="94"/>
      <c r="G26" s="59"/>
    </row>
    <row r="27" spans="1:8" ht="15" thickBot="1" x14ac:dyDescent="0.35">
      <c r="A27" s="25" t="s">
        <v>18</v>
      </c>
      <c r="B27" s="58"/>
      <c r="D27" s="26"/>
      <c r="E27" s="27">
        <f>IF(ISBLANK(F3),0,MAX(D22,F22,G22))</f>
        <v>205.66497328256838</v>
      </c>
      <c r="F27" s="26"/>
      <c r="G27" s="26"/>
    </row>
    <row r="28" spans="1:8" x14ac:dyDescent="0.3">
      <c r="A28" s="127" t="s">
        <v>19</v>
      </c>
      <c r="B28" s="127"/>
    </row>
    <row r="29" spans="1:8" x14ac:dyDescent="0.3">
      <c r="B29" s="79"/>
      <c r="C29" s="79"/>
      <c r="D29" s="79"/>
    </row>
    <row r="30" spans="1:8" x14ac:dyDescent="0.3">
      <c r="A30" s="125" t="s">
        <v>20</v>
      </c>
      <c r="B30" s="125"/>
      <c r="F30" s="74" t="s">
        <v>20</v>
      </c>
      <c r="G30" s="74"/>
      <c r="H30" s="2"/>
    </row>
    <row r="31" spans="1:8" x14ac:dyDescent="0.3">
      <c r="A31" s="125" t="s">
        <v>21</v>
      </c>
      <c r="B31" s="125"/>
      <c r="F31" s="74" t="s">
        <v>21</v>
      </c>
      <c r="G31" s="74"/>
      <c r="H31" s="2"/>
    </row>
    <row r="32" spans="1:8" x14ac:dyDescent="0.3">
      <c r="A32" s="126" t="s">
        <v>22</v>
      </c>
      <c r="B32" s="126"/>
      <c r="F32" s="80" t="s">
        <v>23</v>
      </c>
      <c r="G32" s="80"/>
    </row>
  </sheetData>
  <mergeCells count="16">
    <mergeCell ref="A31:B31"/>
    <mergeCell ref="A32:B32"/>
    <mergeCell ref="G10:G21"/>
    <mergeCell ref="A23:F23"/>
    <mergeCell ref="A24:F24"/>
    <mergeCell ref="A25:F25"/>
    <mergeCell ref="A28:B28"/>
    <mergeCell ref="A30:B30"/>
    <mergeCell ref="B1:H2"/>
    <mergeCell ref="A3:C3"/>
    <mergeCell ref="C6:G6"/>
    <mergeCell ref="B7:B8"/>
    <mergeCell ref="C7:D7"/>
    <mergeCell ref="E7:F7"/>
    <mergeCell ref="C8:D8"/>
    <mergeCell ref="E8:F8"/>
  </mergeCells>
  <pageMargins left="0.7" right="0.7" top="0.75" bottom="0.75" header="0.3" footer="0.3"/>
  <pageSetup paperSize="9" scale="7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F12" sqref="F12"/>
    </sheetView>
  </sheetViews>
  <sheetFormatPr baseColWidth="10" defaultRowHeight="14.4" x14ac:dyDescent="0.3"/>
  <cols>
    <col min="1" max="1" width="25.33203125" bestFit="1" customWidth="1"/>
    <col min="2" max="2" width="12" bestFit="1" customWidth="1"/>
    <col min="3" max="3" width="18.109375" bestFit="1" customWidth="1"/>
  </cols>
  <sheetData>
    <row r="1" spans="1:3" x14ac:dyDescent="0.3">
      <c r="A1" s="44" t="s">
        <v>31</v>
      </c>
      <c r="B1" s="44" t="s">
        <v>32</v>
      </c>
      <c r="C1" s="44" t="s">
        <v>33</v>
      </c>
    </row>
    <row r="2" spans="1:3" x14ac:dyDescent="0.3">
      <c r="A2" s="44" t="s">
        <v>24</v>
      </c>
      <c r="B2" s="44">
        <v>5623.23</v>
      </c>
      <c r="C2" s="45">
        <f>B2*C3/B3</f>
        <v>113.11573530541261</v>
      </c>
    </row>
    <row r="3" spans="1:3" x14ac:dyDescent="0.3">
      <c r="A3" s="44" t="s">
        <v>25</v>
      </c>
      <c r="B3" s="44">
        <v>5589.69</v>
      </c>
      <c r="C3" s="45">
        <f t="shared" ref="C3:C4" si="0">B3*C4/B4</f>
        <v>112.44105158055278</v>
      </c>
    </row>
    <row r="4" spans="1:3" x14ac:dyDescent="0.3">
      <c r="A4" s="44" t="s">
        <v>26</v>
      </c>
      <c r="B4" s="44">
        <v>5556.35</v>
      </c>
      <c r="C4" s="45">
        <f t="shared" si="0"/>
        <v>111.77039101445779</v>
      </c>
    </row>
    <row r="5" spans="1:3" x14ac:dyDescent="0.3">
      <c r="A5" s="44" t="s">
        <v>27</v>
      </c>
      <c r="B5" s="44">
        <v>5528.71</v>
      </c>
      <c r="C5" s="45">
        <f>B5*C6/B6</f>
        <v>111.21439047316007</v>
      </c>
    </row>
    <row r="6" spans="1:3" x14ac:dyDescent="0.3">
      <c r="A6" s="44" t="s">
        <v>28</v>
      </c>
      <c r="B6" s="44">
        <v>5512.17</v>
      </c>
      <c r="C6" s="45">
        <f>B6*C7/B7</f>
        <v>110.88167524330969</v>
      </c>
    </row>
    <row r="7" spans="1:3" x14ac:dyDescent="0.3">
      <c r="A7" s="44" t="s">
        <v>29</v>
      </c>
      <c r="B7" s="44">
        <v>5484.75</v>
      </c>
      <c r="C7" s="45">
        <f>B7*C8/B8</f>
        <v>110.33010017665325</v>
      </c>
    </row>
    <row r="8" spans="1:3" x14ac:dyDescent="0.3">
      <c r="A8" s="44" t="s">
        <v>30</v>
      </c>
      <c r="B8" s="44">
        <v>5468.34</v>
      </c>
      <c r="C8" s="45">
        <v>110</v>
      </c>
    </row>
  </sheetData>
  <customSheetViews>
    <customSheetView guid="{E052A898-6677-4149-825B-720387725574}">
      <selection activeCell="C4" sqref="C4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3</vt:i4>
      </vt:variant>
    </vt:vector>
  </HeadingPairs>
  <TitlesOfParts>
    <vt:vector size="14" baseType="lpstr">
      <vt:lpstr>SMA du 01-01-16 au 30-06-16</vt:lpstr>
      <vt:lpstr>SMA du 01-07-16 au 31-12-16</vt:lpstr>
      <vt:lpstr>SMA du 01-01-17 au 31-01-17</vt:lpstr>
      <vt:lpstr>SMA du 01-02-17 au 31-12-17</vt:lpstr>
      <vt:lpstr>SMA du 01-01-18 au 31-12-18</vt:lpstr>
      <vt:lpstr>SMA à compter du 01-01-19</vt:lpstr>
      <vt:lpstr>SMA à compter du 01-01-20</vt:lpstr>
      <vt:lpstr>SMA à compter du 01-01-21</vt:lpstr>
      <vt:lpstr>Evo montant forfaitaire</vt:lpstr>
      <vt:lpstr>Evo montant forfait</vt:lpstr>
      <vt:lpstr>Evo SMIC</vt:lpstr>
      <vt:lpstr>'SMA du 01-01-16 au 30-06-16'!Zone_d_impression</vt:lpstr>
      <vt:lpstr>'SMA du 01-02-17 au 31-12-17'!Zone_d_impression</vt:lpstr>
      <vt:lpstr>'SMA du 01-07-16 au 31-12-16'!Zone_d_impression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utilisateur1</dc:creator>
  <cp:lastModifiedBy>Utilisateur Windows</cp:lastModifiedBy>
  <cp:lastPrinted>2021-01-07T10:14:46Z</cp:lastPrinted>
  <dcterms:created xsi:type="dcterms:W3CDTF">2015-01-15T12:43:08Z</dcterms:created>
  <dcterms:modified xsi:type="dcterms:W3CDTF">2021-01-26T11:16:49Z</dcterms:modified>
</cp:coreProperties>
</file>